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经费预算\"/>
    </mc:Choice>
  </mc:AlternateContent>
  <bookViews>
    <workbookView xWindow="0" yWindow="0" windowWidth="24045" windowHeight="12375"/>
  </bookViews>
  <sheets>
    <sheet name="Page 1 (2)" sheetId="3" r:id="rId1"/>
  </sheets>
  <definedNames>
    <definedName name="_xlnm._FilterDatabase" localSheetId="0" hidden="1">'Page 1 (2)'!$A$3:$O$299</definedName>
    <definedName name="_xlnm.Print_Area" localSheetId="0">'Page 1 (2)'!$A$1:$O$299</definedName>
  </definedNames>
  <calcPr calcId="152511"/>
</workbook>
</file>

<file path=xl/calcChain.xml><?xml version="1.0" encoding="utf-8"?>
<calcChain xmlns="http://schemas.openxmlformats.org/spreadsheetml/2006/main">
  <c r="B299" i="3" l="1"/>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alcChain>
</file>

<file path=xl/sharedStrings.xml><?xml version="1.0" encoding="utf-8"?>
<sst xmlns="http://schemas.openxmlformats.org/spreadsheetml/2006/main" count="1189" uniqueCount="652">
  <si>
    <t>项目汇总表</t>
  </si>
  <si>
    <t>报表期间:2023年01月-2023年11月</t>
  </si>
  <si>
    <t>第1页/共36页</t>
  </si>
  <si>
    <t>部门名称</t>
  </si>
  <si>
    <t>项目名称</t>
  </si>
  <si>
    <t>负责人</t>
  </si>
  <si>
    <t>年初余额</t>
  </si>
  <si>
    <t>预算下达</t>
  </si>
  <si>
    <t>预算调整</t>
  </si>
  <si>
    <t>项目总支出</t>
  </si>
  <si>
    <t>项目余额</t>
  </si>
  <si>
    <t>完成预算比率%</t>
  </si>
  <si>
    <t>暂付款差额</t>
  </si>
  <si>
    <t>净支出</t>
  </si>
  <si>
    <t>净收入</t>
  </si>
  <si>
    <t>其他支出</t>
  </si>
  <si>
    <t>(23-05JPK09)邓隽精品课程大学英语</t>
  </si>
  <si>
    <t>邓隽</t>
  </si>
  <si>
    <t>(23-05JPK11)李清西精品课程生物化学</t>
  </si>
  <si>
    <t>(23-08YJY01)张正明数字电路实验的EDA实现</t>
  </si>
  <si>
    <t>张正明</t>
  </si>
  <si>
    <t>(23-08YJY02)陈永海现代电子技术实验系统开发</t>
  </si>
  <si>
    <t>陈永海</t>
  </si>
  <si>
    <t>(23-08YJY20)邓隽独立学院大学英语应用能力</t>
  </si>
  <si>
    <t>(23-2009CZ045)马绪荣新时期大学生创业教育与实践探索研究</t>
  </si>
  <si>
    <t>马绪荣</t>
  </si>
  <si>
    <t>(23-2009JXTD11)黄敏.net课程教学团队</t>
  </si>
  <si>
    <t>黄敏</t>
  </si>
  <si>
    <t>(23-2009JXTD16)王可高分子化学课程教学团队</t>
  </si>
  <si>
    <t>王可</t>
  </si>
  <si>
    <t>(23-2009JXTD23)罗玉交商务英语实践教学团队</t>
  </si>
  <si>
    <t>罗玉交</t>
  </si>
  <si>
    <t>(23-2009JXTD34)李德黎《马克思主义基本原理概论》课程团队</t>
  </si>
  <si>
    <t>李德黎</t>
  </si>
  <si>
    <t>(23-2011JXTD14)蒋训练《会计学》课程教学团队</t>
  </si>
  <si>
    <t>蒋训练</t>
  </si>
  <si>
    <t>(23-2011JXTD16)王琪《演讲与口才》教学团队</t>
  </si>
  <si>
    <t>王琪</t>
  </si>
  <si>
    <t>(23-2011JXTD20)孔彩芳英语专业阅读教学模式创新团队</t>
  </si>
  <si>
    <t>孔彩芳</t>
  </si>
  <si>
    <t>(23-2015SZJY02)陆文学中国近现代史纲要教改研究</t>
  </si>
  <si>
    <t>陆文学</t>
  </si>
  <si>
    <t>(23-2015SZJY03)王福山马克思主义基本原理概论教改研究</t>
  </si>
  <si>
    <t>王福山</t>
  </si>
  <si>
    <t>(23-2015SZJY04)胡剑宾毛泽东思想和中国特色社会主义教改研</t>
  </si>
  <si>
    <t>胡剑宾</t>
  </si>
  <si>
    <t>喻冬秀</t>
  </si>
  <si>
    <t>邓招奇</t>
  </si>
  <si>
    <t>卢晶琦</t>
  </si>
  <si>
    <t>谢辉</t>
  </si>
  <si>
    <t>贺兵</t>
  </si>
  <si>
    <t>李娜</t>
  </si>
  <si>
    <t>(23-CG201801)师向群“知行合一、融合创新”应用型电子信息类人才培养模式探索与实践</t>
  </si>
  <si>
    <t>师向群</t>
  </si>
  <si>
    <t>(23-CG201802)刘保军基于OBE和CDIO融合的机电类专业应用型人才培养模式探索与实践</t>
  </si>
  <si>
    <t>刘保军</t>
  </si>
  <si>
    <t>(23-CG201803)何怀文面向物联网和云计算融合的新工科下计算机应用课程建设</t>
  </si>
  <si>
    <t>何怀文</t>
  </si>
  <si>
    <t>(23-CG201804)黄增芳以应用型创新为导向，材料食品人才“校政企”深度融合的培养模式与评价探索</t>
  </si>
  <si>
    <t>黄增芳</t>
  </si>
  <si>
    <t>(23-CG201805)邓雪琳大数据时代下产教研融合的彰显数据能力的公共管理应用型人才培养改革</t>
  </si>
  <si>
    <t>邓雪琳</t>
  </si>
  <si>
    <t>(23-CG201806)张春红基于PBL面向艺术设计类专业泛CAD课程教学模式创新与实践</t>
  </si>
  <si>
    <t>张春红</t>
  </si>
  <si>
    <t>(23-CG201807)李天刚基于产出导向，强化“三位一体”，融合“资源、过程、平台”的大学英语教学实践探索</t>
  </si>
  <si>
    <t>李天刚</t>
  </si>
  <si>
    <t>(23-CG201808)袁志宏基于ET&amp;A的创新创业人才培养模式研究</t>
  </si>
  <si>
    <t>袁志宏</t>
  </si>
  <si>
    <t>彭芳</t>
  </si>
  <si>
    <t>刘艳霞</t>
  </si>
  <si>
    <t>邹昆</t>
  </si>
  <si>
    <t>(23-G-XGK201801)何怀文面向物联网和云计算融合的新型计算机应用课程建设</t>
  </si>
  <si>
    <t>陈卉</t>
  </si>
  <si>
    <t>宋喜佳</t>
  </si>
  <si>
    <t>李悦乔</t>
  </si>
  <si>
    <t>彭政</t>
  </si>
  <si>
    <t>杨毅红</t>
  </si>
  <si>
    <t>雷雪峰</t>
  </si>
  <si>
    <t>王玲</t>
  </si>
  <si>
    <t>何雪春</t>
  </si>
  <si>
    <t>李琳</t>
  </si>
  <si>
    <t>周莉</t>
  </si>
  <si>
    <t>杨芳</t>
  </si>
  <si>
    <t>沈慧</t>
  </si>
  <si>
    <t>刘辉</t>
  </si>
  <si>
    <t>卢满怀</t>
  </si>
  <si>
    <t>(23-JC201402)李赞-windows程序设计-.net平台</t>
  </si>
  <si>
    <t>(23-JC201601)石建国单片机原理与控制实验实训教程</t>
  </si>
  <si>
    <t>石建国</t>
  </si>
  <si>
    <t>(23-JC201603)周莉会计学基础实训教材建设</t>
  </si>
  <si>
    <t>(23-JC201604)贺兵电子商务概论</t>
  </si>
  <si>
    <t>(23-JC201605)林丹彤礼仪修养通识教程</t>
  </si>
  <si>
    <t>林丹彤</t>
  </si>
  <si>
    <t>(23-JC201702)顾晓勤《工程力学》系列教材建设</t>
  </si>
  <si>
    <t>顾晓勤</t>
  </si>
  <si>
    <t>(23-JC201703)彭政Java开发技术基础</t>
  </si>
  <si>
    <t>(23-JC201704)张立中现代服务管理</t>
  </si>
  <si>
    <t>张立中</t>
  </si>
  <si>
    <t>(23-JC201705)张文敬国际贸易实务（含一半课内实践内容）</t>
  </si>
  <si>
    <t>张文敬</t>
  </si>
  <si>
    <t>(23-JD2018)马云辉微波与天线校外实践教学基地</t>
  </si>
  <si>
    <t>马云辉</t>
  </si>
  <si>
    <t>(23-JD201801)张刘构建基于产教融合的“先锋创想园”实践育人创新创业基地</t>
  </si>
  <si>
    <t>张刘</t>
  </si>
  <si>
    <t>(23-JD201802)何雪春电子科技大学中山学院—WSX外贸企业商务英语专业大学生跨境电商实践基地</t>
  </si>
  <si>
    <t>迟锋</t>
  </si>
  <si>
    <t>胡云峰</t>
  </si>
  <si>
    <t>杨国明</t>
  </si>
  <si>
    <t>(23-JXTD201407)佘时飞-《金融学原理》课程教学团队</t>
  </si>
  <si>
    <t>(23-JXTD201408)阮平-《供应链管理》课程教学团队</t>
  </si>
  <si>
    <t>(23-JXTD201412)郭磊-《产品设计》教学团队</t>
  </si>
  <si>
    <t>(23-JXTD201601)张正明微处理器原理与接口技术课程教学团队</t>
  </si>
  <si>
    <t>(23-JXTD201602)何怀文微课模式下的Java 语言程序设计课程教学团队</t>
  </si>
  <si>
    <t>(23-JXTD201603)陈春燕有机化学课程教学团队</t>
  </si>
  <si>
    <t>陈春燕</t>
  </si>
  <si>
    <t>(23-JXTD201702)程东《Linux系统管理》教学团队</t>
  </si>
  <si>
    <t>程东</t>
  </si>
  <si>
    <t>(23-JXTD201703)季理华刑事法实务技能培育</t>
  </si>
  <si>
    <t>季理华</t>
  </si>
  <si>
    <t>(23-JXTD201704)李天刚基于产出导向理论（POA）的大学英语校本教学资源建设教学团队</t>
  </si>
  <si>
    <t>吕燚</t>
  </si>
  <si>
    <t>曹细玉</t>
  </si>
  <si>
    <t>马荣华</t>
  </si>
  <si>
    <t>(23-JY201401-50)2014校教改项目</t>
  </si>
  <si>
    <t>沈慧,朱吉祥</t>
  </si>
  <si>
    <t>(23-JY201601)何志红光纤通信与数据通信综合实验教学项目的开发</t>
  </si>
  <si>
    <t>何志红</t>
  </si>
  <si>
    <t>(23-JY201602)汤绮婷基于分层分类教学模式的排课管理的优化</t>
  </si>
  <si>
    <t>汤绮婷</t>
  </si>
  <si>
    <t>(23-JY201603)迟锋面向非物理专业《大学物理》课程教学方法的若干探索与实践</t>
  </si>
  <si>
    <t>(23-JY201605)郝亚茹基于数字电路教学科研平台的数字电路课程教改研究</t>
  </si>
  <si>
    <t>郝亚茹</t>
  </si>
  <si>
    <t>(23-JY201606)程东云数据中心虚拟资源调度算法的研究与应用</t>
  </si>
  <si>
    <t>(23-JY201607)宋喜佳MOOC 本地个性化互动增强技术研究</t>
  </si>
  <si>
    <t>(23-JY201609)王凡开源硬件在机电综合实践课程中的探索</t>
  </si>
  <si>
    <t>王凡</t>
  </si>
  <si>
    <t>(23-JY201610)刘辉体验式职业生涯规划教学设计研究</t>
  </si>
  <si>
    <t>(23-JY201611)何伟慧鱼创意组合模型在机电类创新型人才培养中的应用</t>
  </si>
  <si>
    <t>何伟</t>
  </si>
  <si>
    <t>(23-JY201612)谢辉《仪器分析》实验“主动型学习”教学改革</t>
  </si>
  <si>
    <t>(23-JY201613)雷雪峰《印制电路材料与工艺》课程教学改革</t>
  </si>
  <si>
    <t>(23-JY201615)吴国锋基于无边界职业生涯的人力资源管理专才培养</t>
  </si>
  <si>
    <t>吴国锋</t>
  </si>
  <si>
    <t>(23-JY201616)王玲金融学专业实践教学的构建</t>
  </si>
  <si>
    <t>(23-JY201618)杨芳法学本科学生非诉讼实务能力的多层次培养体系探讨</t>
  </si>
  <si>
    <t>(23-JY201620)刘琴报刊采编制作实践</t>
  </si>
  <si>
    <t>刘琴</t>
  </si>
  <si>
    <t>(23-JY201622)洪璇茉多元智能理论下《商务英语口译》课程教学模式探究</t>
  </si>
  <si>
    <t>洪璇茉</t>
  </si>
  <si>
    <t>(23-JY201623)左艳红基于翻转课堂的英语听说教学研究与实践----以独立学院为例</t>
  </si>
  <si>
    <t>左艳红</t>
  </si>
  <si>
    <t>(23-JY201701)高玉梅基于物理实践教学的应用型人才培养改革</t>
  </si>
  <si>
    <t>高玉梅</t>
  </si>
  <si>
    <t>(23-JY201702)刘亮元基于CDIO教学模式下《天线原理与设计》课程的改革与实践</t>
  </si>
  <si>
    <t>刘亮元</t>
  </si>
  <si>
    <t>(23-JY201703)胡云峰基于互联网的《半导体物理》课程数字资源建设及“教与学”互动应用研究</t>
  </si>
  <si>
    <t>(23-JY201705)李悦乔基于“工作过程系统化”的游戏引擎应用开发课程教学改革</t>
  </si>
  <si>
    <t>(23-JY201707)廖丹面向工程应用的材料力学教学改革的探索</t>
  </si>
  <si>
    <t>廖丹</t>
  </si>
  <si>
    <t>(23-JY201708)杨毅红环境工程微生物学课程学生创新能力培养研究与实践</t>
  </si>
  <si>
    <t>(23-JY201709)王忠全基于Blackboard的环境监测训练测试题库的建立</t>
  </si>
  <si>
    <t>王忠全</t>
  </si>
  <si>
    <t>(23-JY201710)刘永刚6S管理法在材料与食品学院实验教学中的应用-基于无机化学实验的现场管理</t>
  </si>
  <si>
    <t>刘永刚</t>
  </si>
  <si>
    <t>(23-JY201711)欧瑞秋增强应用能力培养的经济学基础教学改革</t>
  </si>
  <si>
    <t>欧瑞秋</t>
  </si>
  <si>
    <t>(23-JY201714)陈本松基于“创新、创业与学科竞赛”的电子商务实践教学改革</t>
  </si>
  <si>
    <t>陈本松</t>
  </si>
  <si>
    <t>(23-JY201715)冯来兴毛泽东思想和中国特色社会主义理论体系概论课程考核方式改革研究</t>
  </si>
  <si>
    <t>冯来兴</t>
  </si>
  <si>
    <t>(23-JY201716)陈明珠以PBL为导向的混合式学习模式在口语类课程群教学中的应用研究</t>
  </si>
  <si>
    <t>陈明珠</t>
  </si>
  <si>
    <t>(23-JY201717)胡牡丹大学英语（分课型）课堂教学模式研究</t>
  </si>
  <si>
    <t>胡牡丹</t>
  </si>
  <si>
    <t>(23-JY201719)张新元基于形成性评价的大学英语翻转课堂研究与实践</t>
  </si>
  <si>
    <t>张新元</t>
  </si>
  <si>
    <t>(23-JY201720)胡智艺应用型高等院校艺术设计专业“跨界”课程教学模式探析</t>
  </si>
  <si>
    <t>胡智艺</t>
  </si>
  <si>
    <t>(23-JY201721)李启光基于“对分课堂”的创新思维融合训练模式教学改革</t>
  </si>
  <si>
    <t>李启光</t>
  </si>
  <si>
    <t>(23-JY201722)阿丽莎以“项目单”式教学法改革《室内陈设与家具》课程</t>
  </si>
  <si>
    <t>阿丽莎</t>
  </si>
  <si>
    <t>(23-JY201723)王军基于深度置信网络的本科教学效果评价</t>
  </si>
  <si>
    <t>王军</t>
  </si>
  <si>
    <t>(23-JY201801)张国庆自动化专业人才培养面向应用型工程教育的改革探索</t>
  </si>
  <si>
    <t>张国庆</t>
  </si>
  <si>
    <t>(23-JY201802)余建萍产教融合视角下学生专业认同度提升研究与实践</t>
  </si>
  <si>
    <t>余建萍</t>
  </si>
  <si>
    <t>(23-JY201803)黄佳圳大数据时代背景下公共管理专业应用型人才数据调查分析能力培养研究</t>
  </si>
  <si>
    <t>黄佳圳</t>
  </si>
  <si>
    <t>(23-JY201805)陈又鲜基于泛雅教学平台的高频电子线路题库建设与考试应用改革</t>
  </si>
  <si>
    <t>陈又鲜</t>
  </si>
  <si>
    <t>(23-JY201806)黄岚互联网+背景下的《数字逻辑设计与应用》课程的教学实践研究</t>
  </si>
  <si>
    <t>黄岚</t>
  </si>
  <si>
    <t>(23-JY201810)邓招奇嵌入式与物联网综合实践课程教改研究</t>
  </si>
  <si>
    <t>(23-JY201811)宋娟娟翻转课堂教学模式的环境工程专业实验设计能力的构建</t>
  </si>
  <si>
    <t>宋娟娟</t>
  </si>
  <si>
    <t>(23-JY201812)梁锐杰基于思维可视化技术的无机化学课程教学改革与实践</t>
  </si>
  <si>
    <t>梁锐杰</t>
  </si>
  <si>
    <t>(23-JY201813)李清春基于食品类学生创新能力培养的《现代食品工程》课程教学改革及实践</t>
  </si>
  <si>
    <t>李清春</t>
  </si>
  <si>
    <t>(23-JY201814)刘家玮基于翻转课堂优化旅游类课程教学方法研究：以旅游消费者行为课程为例</t>
  </si>
  <si>
    <t>刘家玮</t>
  </si>
  <si>
    <t>(23-JY201815)韩俊英基于卓越法律人才培养目标的知识产权法课程教学改革创新研究</t>
  </si>
  <si>
    <t>韩俊英</t>
  </si>
  <si>
    <t>(23-JY201817)陈卉基于学生能力培养的互联网+背景下微电子器件混合式教学资源建设</t>
  </si>
  <si>
    <t>(23-JY201818)吴晓志基于进阶式合作的应用型本科实践类课程教学改革研究——以电子商务专业为例</t>
  </si>
  <si>
    <t>吴晓志</t>
  </si>
  <si>
    <t>(23-JY201820)罗宇晓基于泛雅SPOC平台的ESP课程学习效果评价研究—以IT英语为例</t>
  </si>
  <si>
    <t>罗宇晓</t>
  </si>
  <si>
    <t>(23-JY201821)谢李基于CLIL模式的双语教学—以《国际市场营销》为例</t>
  </si>
  <si>
    <t>谢李</t>
  </si>
  <si>
    <t>(23-JY201822)曾艳借助“换位思考”打造高效课堂的教学方法研究—以空间设计课程为例</t>
  </si>
  <si>
    <t>曾艳</t>
  </si>
  <si>
    <t>(23-JY201823)刘艳霞基于创新自我效能感的《产品设计实训》课堂学生行为及行为效果研究</t>
  </si>
  <si>
    <t>(23-JY201824)乾清华互联网+背景下体育课程内外互动式发展模式研究—以电子科技大学中山学院为例</t>
  </si>
  <si>
    <t>乾清华</t>
  </si>
  <si>
    <t>李瑞芳</t>
  </si>
  <si>
    <t>陈长彬</t>
  </si>
  <si>
    <t>陈泉</t>
  </si>
  <si>
    <t>翁佩纯</t>
  </si>
  <si>
    <t>李雪雁</t>
  </si>
  <si>
    <t>舒薇</t>
  </si>
  <si>
    <t>周艳明</t>
  </si>
  <si>
    <t>吴舜歆</t>
  </si>
  <si>
    <t>龙良富</t>
  </si>
  <si>
    <t>王春苗</t>
  </si>
  <si>
    <t>李梅</t>
  </si>
  <si>
    <t>(23-KF201801)曹细玉仓储与配送管理</t>
  </si>
  <si>
    <t>(23-KF201802)廖志华IT英语</t>
  </si>
  <si>
    <t>廖志华,罗宇晓</t>
  </si>
  <si>
    <t>(23-KF201803)雷雪峰物理化学实验</t>
  </si>
  <si>
    <t>(23-KF201804)张喻忻民事诉讼法学</t>
  </si>
  <si>
    <t>张喻忻</t>
  </si>
  <si>
    <t>(23-KF201805)唐伶《人力资源管理专业导论》精品资源共享课</t>
  </si>
  <si>
    <t>唐伶</t>
  </si>
  <si>
    <t>(23-KF201806)马荣华国际结算</t>
  </si>
  <si>
    <t>(23-KF201807)王春苗日语阅读精品资源共享课</t>
  </si>
  <si>
    <t>莫万友</t>
  </si>
  <si>
    <t>蒋永宏</t>
  </si>
  <si>
    <t>倪利勇</t>
  </si>
  <si>
    <t>(23-PCXCY201301)常淑俊实验中心（41项）</t>
  </si>
  <si>
    <t>常淑俊,刘凯</t>
  </si>
  <si>
    <t>(23-PCXCY201302)郑瀚腾招生就业处创业学院（9项）</t>
  </si>
  <si>
    <t>郑瀚腾</t>
  </si>
  <si>
    <t>(23-PJY201302)石建国单片机教学改革与实验平台建设</t>
  </si>
  <si>
    <t>(23-PSJJD201302)邓隽外语类专业商务实践教学基地</t>
  </si>
  <si>
    <t>(23-PZYZH201301)崔平平产品设计专业综合改革试点项目</t>
  </si>
  <si>
    <t>(23-S2010JPKC)顾晓勤工程力学</t>
  </si>
  <si>
    <t>(23-S2010SYZX)刘根据广东省实验教学示范中心建设</t>
  </si>
  <si>
    <t>刘根据,张崇富</t>
  </si>
  <si>
    <t>(23-S2012CXCY01)常淑俊实验中心（50项）</t>
  </si>
  <si>
    <t>(23-S2012JY04)王悦辉基于实践材料化学专业课程教改优化</t>
  </si>
  <si>
    <t>王悦辉</t>
  </si>
  <si>
    <t>(23-S2012SJJD01)姚泽有基于物流专业核心岗位群任务驱动教学</t>
  </si>
  <si>
    <t>姚泽有</t>
  </si>
  <si>
    <t>(23-S-2012ZY01)李文生计算机科学与技术民办教育专项</t>
  </si>
  <si>
    <t>李文生</t>
  </si>
  <si>
    <t>(23-SC2018)刘文利结合生物专业的创新创业能力训练</t>
  </si>
  <si>
    <t>刘文利</t>
  </si>
  <si>
    <t>(23-S-CQ2015010)以能力培养为核心搭建校内实践实习育人平台</t>
  </si>
  <si>
    <t>(23-S-CQ201502)强化工程教育,促进实践教学模式改革</t>
  </si>
  <si>
    <t>(23-S-CQ201503)寓教于研,电信类人才培养实践创新能力提升</t>
  </si>
  <si>
    <t>曾葆青</t>
  </si>
  <si>
    <t>(23-S-CQ201505)基于目标岗位群的电子商务专业综合改革</t>
  </si>
  <si>
    <t>(23-S-CQ201506)基于跨专业综合实训平台的经管类人才培养</t>
  </si>
  <si>
    <t>(23-S-CQ201507)以区域经济社会发展为需求创新人文社科类</t>
  </si>
  <si>
    <t>蒋先进</t>
  </si>
  <si>
    <t>(23-S-CQ201508)基于校政企协同实践平台应用型外语人才培养</t>
  </si>
  <si>
    <t>(23-S-CQ201509)以项目式教学推动设计类专业人才培养模式改</t>
  </si>
  <si>
    <t>陈才煌</t>
  </si>
  <si>
    <t>(23-SCXCY201301)常淑俊实验中心（41项）</t>
  </si>
  <si>
    <t>(23-SCXCY201302)郑瀚腾招生就业处创业学院（9项）</t>
  </si>
  <si>
    <t>(23-S-CXCYKC201701)张春红跨专业交互式数字娱乐设备研发实践综合课程</t>
  </si>
  <si>
    <t>(23-S-DC201401)郑瀚腾2014年国家级、省级大学生创业训练计</t>
  </si>
  <si>
    <t>(23-S-DC201502)郑瀚腾招就处9项（国家1项、省8项）</t>
  </si>
  <si>
    <t>郑瀚腾,刘志仲</t>
  </si>
  <si>
    <t>(23-S-DC201601)常淑俊实验中心--27项（国家级4项、省级23项）</t>
  </si>
  <si>
    <t>(23-S-DC201602)刘志仲招生就业处--8项（国家级1项、省级7项）</t>
  </si>
  <si>
    <t>刘志仲</t>
  </si>
  <si>
    <t>(23-S-DC201701)常淑俊实验中心-27项（国家级4项、省级23项）</t>
  </si>
  <si>
    <t>(23-S-DC201702)刘志仲招生就业处-8项（国家级1项、省级7项）</t>
  </si>
  <si>
    <t>(23-S-DC201801)刘志仲大学生创新创业训练计划</t>
  </si>
  <si>
    <t>(23-SFJD201401)赵晷湘人力资源管理应用型人才协同培养基地</t>
  </si>
  <si>
    <t>(23-SFZY201401)杨健君电子科学与技术</t>
  </si>
  <si>
    <t>(23-SFZY201403)蒋先进-法学</t>
  </si>
  <si>
    <t>(23-S-JC201501)佘时飞微观经济学：分析方法（精品教材）</t>
  </si>
  <si>
    <t>佘时飞</t>
  </si>
  <si>
    <t>(23-SJD2018)何雪春电子科技大学中山学院—WSX外贸企业商务英语专业大学生跨境电商实践基地</t>
  </si>
  <si>
    <t>崔艳秋</t>
  </si>
  <si>
    <t>(23-SJJD201401)杨国明平安银行金融学实践基地</t>
  </si>
  <si>
    <t>(23-SJJD2017)刘保军大学生校外实践基地</t>
  </si>
  <si>
    <t>覃艳华</t>
  </si>
  <si>
    <t>张玉山</t>
  </si>
  <si>
    <t>(23-S-JXG201401)姚泽有独立学院教学质量内部保障与检测体系</t>
  </si>
  <si>
    <t>(23-S-JXG201404)陈才煌以项目为导向的艺术设计类课程教学改</t>
  </si>
  <si>
    <t>(23-S-JXG201407)吴舜歆面向计算思维能力培养的应用型本科C</t>
  </si>
  <si>
    <t>(23-S-JXT201602)曹细玉电子商务运营管理教学团队</t>
  </si>
  <si>
    <t>(23-S-JXT201701)莫万友《国际私法学》教学团队</t>
  </si>
  <si>
    <t>(23-SJY201302)石建国单片机教学改革与实验平台建设</t>
  </si>
  <si>
    <t>(23-S-JY201501)卢满怀基于CDIO教育理念与工程认证的机械设</t>
  </si>
  <si>
    <t>(23-S-JY201506)边舫面向第三次工业革命的高教质量观变革</t>
  </si>
  <si>
    <t>边舫</t>
  </si>
  <si>
    <t>(23-S-JY201601)陈长彬创新与实践一体化的工商管理类专业核心课程教学资源建设</t>
  </si>
  <si>
    <t>(23-S-JY201602)杨丽君应用型本科创新型人才素质模型及测评系统研究</t>
  </si>
  <si>
    <t>杨丽君</t>
  </si>
  <si>
    <t>(23-S-JY201607)何怀文基于大数据的在线Java课程个性化自主学习平台构建与教学研究</t>
  </si>
  <si>
    <t>(23-S-JY201702)李天刚基于产出导向（POA）的大学英语校本教学资源建设</t>
  </si>
  <si>
    <t>(23-S-JY201703)卢晶琦“互联网+”时代分层自主学习模式研究—以电子信息类专业为例</t>
  </si>
  <si>
    <t>(23-S-JY201704)杨亮“开源硬件”在新工科人才培养模式改革中的应用研究</t>
  </si>
  <si>
    <t>杨亮</t>
  </si>
  <si>
    <t>(23-S-JY201706)杨芳问题导向（PBL）教学法在课堂教学中的应用—以《行政法学》为例</t>
  </si>
  <si>
    <t>(23-S-JY201708)杨毅红多学科融合下环境专业学生创新与应用能力培养与实践</t>
  </si>
  <si>
    <t>(23-SJY201801)梁瑞仕面向工程教育认证的软件工程专业应用型人才培养模式改革与实践--基于独立学院产教协同育人的视角</t>
  </si>
  <si>
    <t>梁瑞仕</t>
  </si>
  <si>
    <t>(23-SJY201802)雷雪峰基于泛雅网络教学平台的《物理化学实验》混合式教学研究与实践</t>
  </si>
  <si>
    <t>(23-SJY201803)王小杨基于OBE理念的《企业资源计划》实践课程教学体系改革与应用研究</t>
  </si>
  <si>
    <t>王小杨</t>
  </si>
  <si>
    <t>(23-SJY201804)陈卉基于学生能力培养的互联网+背景下微电子器件混合式教学资源建设</t>
  </si>
  <si>
    <t>(23-SJY201805)韩俊英基于卓越法律人才培养目标的知识产权法课程教学改革创新研究</t>
  </si>
  <si>
    <t>(23-SJY201806)田洪红研究导向型教学在财务管理课程的应用研究</t>
  </si>
  <si>
    <t>田洪红</t>
  </si>
  <si>
    <t>(23-SJY201807)王凡“互联网+创客”在人才创新能力培养中的探索—以自动化专业实践为例</t>
  </si>
  <si>
    <t>(23-SJY201809)乾清华互联网+背景下体育课程内外互动式发展模式研究----以电子科技大学中山学院为例</t>
  </si>
  <si>
    <t>张华斌</t>
  </si>
  <si>
    <t>杨奇星</t>
  </si>
  <si>
    <t>(23-S-JYKXGH201701)杨丽君应用技术型高校教师职业能力构成与学生学习质量的关系研究</t>
  </si>
  <si>
    <t>(23-S-JZG201601)张玉山现代生命科学概论</t>
  </si>
  <si>
    <t>(23-S-JZG201603)王丽娟高级语言程序设计（非计算机专业）</t>
  </si>
  <si>
    <t>王丽娟</t>
  </si>
  <si>
    <t>(23-S-JZG201604)蒋永宏国际贸易实务</t>
  </si>
  <si>
    <t>(23-S-JZG201701)师向群移动通信</t>
  </si>
  <si>
    <t>(23-S-JZG201702)梁瑞仕WEB应用开发</t>
  </si>
  <si>
    <t>刘佳全</t>
  </si>
  <si>
    <t>郑茂溪</t>
  </si>
  <si>
    <t>(23-SKF201802)廖志华IT英语</t>
  </si>
  <si>
    <t>(23-SKF201803)胡云峰《半导体物理》在线开放课程</t>
  </si>
  <si>
    <t>(23-SKF201804)阮波经典导读——西方文学与文化</t>
  </si>
  <si>
    <t>阮波</t>
  </si>
  <si>
    <t>(23-SKF201806)黎萍自动控制原理</t>
  </si>
  <si>
    <t>黎萍</t>
  </si>
  <si>
    <t>刘黎明</t>
  </si>
  <si>
    <t>(23-SPGK201702)阮波经典导读——西方文学与文化</t>
  </si>
  <si>
    <t>(23-S-SFD201401)赵晷湘人力资源管理应用型人才协同培养示范</t>
  </si>
  <si>
    <t>赵晷湘</t>
  </si>
  <si>
    <t>(23-S-SFD201501)申群喜面向社会服务领域的行管应用人才培养</t>
  </si>
  <si>
    <t>申群喜</t>
  </si>
  <si>
    <t>(23-S-SFZ201401)杨健君电子科学与技术(应用型人才培养示范)</t>
  </si>
  <si>
    <t>杨健君</t>
  </si>
  <si>
    <t>(23-S-SFZ201402)傅瑜计科嵌入式技术及物联网方向(应用型)</t>
  </si>
  <si>
    <t>傅瑜</t>
  </si>
  <si>
    <t>(23-S-SFZ201403)蒋先进法学(应用型人才培养示范专业)</t>
  </si>
  <si>
    <t>(23-SSJJD201302)邓隽外语类专业商务实践教学基地</t>
  </si>
  <si>
    <t>(23-S-SJJD201701)刘保军电子科大中山学院-广东硕泰智能装备有限公司机电类专业大学生校外实践基地</t>
  </si>
  <si>
    <t>(23-S-SKXTYR201701)何怀文网络工程专业专业综合改革</t>
  </si>
  <si>
    <t>(23-S-SYZ201501)孙延一化学与生物实验教学中心</t>
  </si>
  <si>
    <t>孙延一</t>
  </si>
  <si>
    <t>(23-STD2018)邓雪琳《公共管理学》教学团队</t>
  </si>
  <si>
    <t>(23-SWZYG201303)李琳生物化学及分子生物学实验</t>
  </si>
  <si>
    <t>(23-S-XGK201701)倪利勇面向工程教育专业认证的工程教育信息化探索与实践</t>
  </si>
  <si>
    <t>(23-S-XGK201702)何怀文面向物联网和云计算融合的新型计算机应用课程建设</t>
  </si>
  <si>
    <t>(23-S-XWD201401)杨国明平安银行金融学实践基地</t>
  </si>
  <si>
    <t>(23-S-YKC201701)刘保军自动化制造系统</t>
  </si>
  <si>
    <t>(23-S-YKC201702)何怀文J2EE平台应用与开发</t>
  </si>
  <si>
    <t>(23-SYZX201401)孙延一化学与生物实验教学中心</t>
  </si>
  <si>
    <t>(23-SYZX201602)吴德强机电实验教学示范中心</t>
  </si>
  <si>
    <t>吴德强</t>
  </si>
  <si>
    <t>(23-SYZZ03)邓春健嵌入式及物联网综合创新实验实训系统</t>
  </si>
  <si>
    <t>邓春健</t>
  </si>
  <si>
    <t>(23-SYZZ04(2015))王红航邓春健数字逻辑系统综合实验实训平台</t>
  </si>
  <si>
    <t>王红航,邓春健</t>
  </si>
  <si>
    <t>(23-SZX2018)李梅生物健康实验教学示范中心</t>
  </si>
  <si>
    <t>(23-SZY2018)王悦辉材料科学与工程</t>
  </si>
  <si>
    <t>王力</t>
  </si>
  <si>
    <t>(23-S-ZYD201401)曹细玉基于目标岗位群的电子商务专业综合改</t>
  </si>
  <si>
    <t>(23-S-ZYD201402)邓隽外语类(含英、日、商务英语)综合改革试</t>
  </si>
  <si>
    <t>(23-SZYZH201301)崔平平产品设计专业综合改革试点项目</t>
  </si>
  <si>
    <t>崔平平</t>
  </si>
  <si>
    <t>(23-TD201801)邓雪琳《公共管理学》教学团队</t>
  </si>
  <si>
    <t>(23-TD201802)覃艳华《服务营销》教学团队建设</t>
  </si>
  <si>
    <t>(23-TSZY201701)邹昆数字媒体技术（数字媒体与游戏软件开发）</t>
  </si>
  <si>
    <t>(23-TSZY201702)刘黎明光电信息科学与工程专业建设</t>
  </si>
  <si>
    <t>(23-W-2018)陈卉基于互联网+混合式教学资源开发与应用研究-《半导体物理器件》课程为例</t>
  </si>
  <si>
    <t>(23-WGKMII134)舒薇基于应用型人才培养的《综合商务英语》混合式教学模式研究</t>
  </si>
  <si>
    <t>(23-W-JYXXJS201602)张华斌利用在线课程开展混合式教学的实践研究-以《集成电路原理》专业为例</t>
  </si>
  <si>
    <t>(23-W-JYXXJS201605)王凡创客模式下的机电综合设计及实践课程建设与研究</t>
  </si>
  <si>
    <t>(23-W-JYXXJS201701)杨亮移动互联背景下“开源硬件”在创新实践教学资源建设中的应用研究</t>
  </si>
  <si>
    <t>(23-W-JYXXJS201702)胡云峰基于云平台的数字资源建设与教与学互动应用研究---以《半导体物理》课程为例</t>
  </si>
  <si>
    <t>(23-W-JYXXJS201703)张春红基于智慧教室环境的跨专业个性化教学研究——以《游艺产品开发实践》课程为例</t>
  </si>
  <si>
    <t>(23-W-JYXXJS201704)高玉梅基于物理实验培养应用型人才的翻转课堂教学探索</t>
  </si>
  <si>
    <t>(23-W-JYY201401)姚泽有实践教学体系构建与实践(教育)</t>
  </si>
  <si>
    <t>(23-W-JYY201402)刘保军以自主创新能力为核心的大学生科技训</t>
  </si>
  <si>
    <t>(23-W-QNZ201401)翁佩纯数据结构课程游戏化教学资源建设与研</t>
  </si>
  <si>
    <t>(23-W-QNZ201402)杨亮情景化课堂游戏设计方法在大学电子信息</t>
  </si>
  <si>
    <t>(23-W-QNZ201403)李蓉大学多媒体技术基础课程课堂游戏数字化</t>
  </si>
  <si>
    <t>(23-W-QNZ201501A)常规经费-张国庆液压气压传动课程数字平台</t>
  </si>
  <si>
    <t>(23-W-QNZ201501B)控制经费-张国庆液压气压传动课程数字平台</t>
  </si>
  <si>
    <t>(23-W-QNZ201502A)常规经费-梁瑞仕基于CD10与幕课平台WEB应用</t>
  </si>
  <si>
    <t>(23-W-QNZ201502B)控制经费-梁瑞仕基于CD10与幕课平台WEB应用</t>
  </si>
  <si>
    <t>(23-W-QNZ201503A)常规经费=郝亚茹基于云与私域网教育互动</t>
  </si>
  <si>
    <t>(23-W-WLX201402)姚泽有基于协同培养与任务驱动的物流管理实</t>
  </si>
  <si>
    <t>(23-W-YJY201401)独立学院教育质量监控机制研究</t>
  </si>
  <si>
    <t>(23-W-YJY201403)钟辉新提升科研创新能力理论与实践研究</t>
  </si>
  <si>
    <t>(23-W-YJY201502)陈泉应用型本科院校与经济社会发展的适应性</t>
  </si>
  <si>
    <t>(23-W-YJY201503)沈慧广东省地方本科高校学科专业优化发展</t>
  </si>
  <si>
    <t>(23-X-CXCYKC201701)张春红跨专业交互式数字娱乐设备研发实践综合课程</t>
  </si>
  <si>
    <t>(23-X-CXCYKC201702)彭芳专业综合创新实践</t>
  </si>
  <si>
    <t>(23-X-CXCYKC201703)杨奇星初创企业管理基础</t>
  </si>
  <si>
    <t>(23-X-JYKXGH201701)杨丽君应用技术型高校教师职业能力构成与学生学习质量的关系研究</t>
  </si>
  <si>
    <t>(23-XNFZ2017)于效宇电子信息虚拟仿真实验中心</t>
  </si>
  <si>
    <t>于效宇</t>
  </si>
  <si>
    <t>(23-X-SKXTYR201701)何怀文网络工程专业专业综合改革</t>
  </si>
  <si>
    <t>(23-X-YKC201701)刘保军自动化制造系统</t>
  </si>
  <si>
    <t>(23-X-YKC201702)何怀文J2EE平台应用与开发</t>
  </si>
  <si>
    <t>(23-X-YKC201703)梁瑞仕WEB应用开发</t>
  </si>
  <si>
    <t>(23-X-YKC201704)郑茂溪数控加工工艺及编程</t>
  </si>
  <si>
    <t>(23-X-YKC201705)吕燚单片机及其应用开发</t>
  </si>
  <si>
    <t>(23-YY201801)李志莉激光原理与技术</t>
  </si>
  <si>
    <t>李志莉</t>
  </si>
  <si>
    <t>(23-YY201802)孟庆元项目驱动下的应用电子综合实训</t>
  </si>
  <si>
    <t>孟庆元</t>
  </si>
  <si>
    <t>(23-YY201803)黎萍自动控制原理</t>
  </si>
  <si>
    <t>(23-YY201804)涂立计算机控制系统</t>
  </si>
  <si>
    <t>涂立</t>
  </si>
  <si>
    <t>(23-YY201805)喻冬秀化妆品与香料</t>
  </si>
  <si>
    <t>(23-YY201806)赵卿税收理论与实务</t>
  </si>
  <si>
    <t>赵卿</t>
  </si>
  <si>
    <t>(23-YY201807)李雪雁食品分析</t>
  </si>
  <si>
    <t>(23-YY201808)龙良富会展策划</t>
  </si>
  <si>
    <t>(23-YY201809)崔艳秋英语口译系列课程</t>
  </si>
  <si>
    <t>(23-YY201810)王力环艺专业设计</t>
  </si>
  <si>
    <t>(23-ZFJD201501)申群喜面向社会服务领域的行政管理应用人才</t>
  </si>
  <si>
    <t>(23-ZJC201501)佘时飞微观经济学-分析方法</t>
  </si>
  <si>
    <t>(23-ZJC201503)师向群现代交换原理与技术</t>
  </si>
  <si>
    <t>(23-ZJC201504)杨丽君应用型高校人力资源管理专业实验实训</t>
  </si>
  <si>
    <t>(23-ZJY20150135)2015年校教改</t>
  </si>
  <si>
    <t>(23-ZLGC2009JC02)杨德俊电路分析基础实验</t>
  </si>
  <si>
    <t>杨德俊</t>
  </si>
  <si>
    <t>(23-ZLGC2009JY)2009年教学改革项目</t>
  </si>
  <si>
    <t>池挺钦</t>
  </si>
  <si>
    <t>(23-ZLGC2009JY34)涂小莉《思修与法律基础》实效性实践与探索</t>
  </si>
  <si>
    <t>涂小莉</t>
  </si>
  <si>
    <t>(23-ZLGC2009ZY04)姚泽有经济与管理类专业建设</t>
  </si>
  <si>
    <t>(23-ZLGC2009ZY06)邓隽外语类专业建设</t>
  </si>
  <si>
    <t>(23-ZLGC2012JY)2012年校级教改项目</t>
  </si>
  <si>
    <t>(23-ZS2012CXCY01)院配套常淑俊大学生创新项目实验中心（50）</t>
  </si>
  <si>
    <t>(23-ZS2012CXCY02)院配套郑瀚腾大学生创新项目招生就业（10）</t>
  </si>
  <si>
    <t>(23-ZS2012SJJD01)姚泽有物流管理专业核心岗位群任务驱动教学</t>
  </si>
  <si>
    <t>(23-Z-S2012SYZX)院配套曹细玉经济与管理实验教学中心</t>
  </si>
  <si>
    <t>(23-Z-S2012ZYZH)院配套顾晓勤机械设计制作及其自动化</t>
  </si>
  <si>
    <t>(23-Z-SCG201402)马绪荣新能力培养研究基于创业平台的应用型</t>
  </si>
  <si>
    <t>(23-Z-SCG201404)陈泉基于跨专业综合实训的应用型经管人才校</t>
  </si>
  <si>
    <t>(23-Z-SCG201405)刘保军以机器人为载体的应用型人才创新能力</t>
  </si>
  <si>
    <t>(23-Z-SCG201406)郭磊基于项目式教学的创新应用型人才培养模</t>
  </si>
  <si>
    <t>(23-Z-SCG201408)张新元以口语测试为抓手实施课程综合改革全</t>
  </si>
  <si>
    <t>(23-Z-SCG201410)邓隽依托区域经济社会发展优势培养外国语类</t>
  </si>
  <si>
    <t>(23-ZX2018)李梅生物健康实验教学示范中心</t>
  </si>
  <si>
    <t>(23-Z-XCG201405)宋巧娜基于校企深度合作的三位一体应用型物</t>
  </si>
  <si>
    <t>(23-ZXTD201502)马慧面向对象程序设计教学团队</t>
  </si>
  <si>
    <t>(23-ZXTD201504)莫万友国际私法学教学团队</t>
  </si>
  <si>
    <t>(23-ZXTD201505)曾荔枝商务礼仪课程教学团队</t>
  </si>
  <si>
    <t>(23-ZXTD201506)李娜大学英语课程体系改革与教学实践团队</t>
  </si>
  <si>
    <t>(23-ZXTD201508)王力设计初步系列课程教学团队</t>
  </si>
  <si>
    <t>(23-ZY2018)王悦辉材料科学与工程</t>
  </si>
  <si>
    <t>(23-ZYGX201401)谭朝阳-大学物理学</t>
  </si>
  <si>
    <t>(23-ZYGX201402)王丽娟-高级语言程序设计</t>
  </si>
  <si>
    <t>(23-ZYGX201405)卢满怀-数控技术</t>
  </si>
  <si>
    <t>(23-ZYGX201408)张永辉-3D数字动画技术</t>
  </si>
  <si>
    <t>(23-ZYGX201501)蒋永宏国际贸易实务</t>
  </si>
  <si>
    <t>(23-ZYGX201502)高巧中国经济</t>
  </si>
  <si>
    <t>(23-ZYGX201601)杨亮嵌入式Linux应用开发</t>
  </si>
  <si>
    <t>(23-ZYGX201701)师向群“移动通信课程”精品资源共享课</t>
  </si>
  <si>
    <t>(23-ZYGX201702)李瑞芳计算机网络基础</t>
  </si>
  <si>
    <t>(23-ZYGX201703)刘佳全笔译综合技能训练</t>
  </si>
  <si>
    <t>(23-ZYGX201704)郭锦胜基于泛雅在线教育平台的课程建设</t>
  </si>
  <si>
    <t>郭锦胜</t>
  </si>
  <si>
    <t>(23-ZYZH201401)曹细玉基于目标岗位群的电子商务专业试点</t>
  </si>
  <si>
    <t>(23-ZYZH201402)邓隽外语类专业（含英语、日语、商务英语）</t>
  </si>
  <si>
    <t>(23-ZYZH201404)黄敏-软件工程</t>
  </si>
  <si>
    <t xml:space="preserve">年份 </t>
  </si>
  <si>
    <t>李清西</t>
  </si>
  <si>
    <t>2009</t>
  </si>
  <si>
    <t>2010</t>
  </si>
  <si>
    <t>2011</t>
  </si>
  <si>
    <t>2012</t>
  </si>
  <si>
    <t>2013</t>
  </si>
  <si>
    <t>2014</t>
  </si>
  <si>
    <t>李赞</t>
  </si>
  <si>
    <t>阮平</t>
  </si>
  <si>
    <t>郭磊</t>
  </si>
  <si>
    <t>李蓉</t>
  </si>
  <si>
    <t>宋巧娜</t>
  </si>
  <si>
    <t>谭朝阳</t>
  </si>
  <si>
    <t>张永辉</t>
  </si>
  <si>
    <t>2015</t>
  </si>
  <si>
    <t>马慧</t>
  </si>
  <si>
    <t>)曾荔枝</t>
  </si>
  <si>
    <t>高巧</t>
  </si>
  <si>
    <t>2016</t>
  </si>
  <si>
    <t>2017</t>
  </si>
  <si>
    <t>2018</t>
  </si>
  <si>
    <t>学院办、电信学院</t>
    <phoneticPr fontId="5" type="noConversion"/>
  </si>
  <si>
    <t>外国语学院</t>
    <phoneticPr fontId="5" type="noConversion"/>
  </si>
  <si>
    <t>电信学院</t>
    <phoneticPr fontId="5" type="noConversion"/>
  </si>
  <si>
    <t>电信学院</t>
    <phoneticPr fontId="5" type="noConversion"/>
  </si>
  <si>
    <t>学院办、招就处</t>
    <phoneticPr fontId="5" type="noConversion"/>
  </si>
  <si>
    <t>计算机学院</t>
    <phoneticPr fontId="5" type="noConversion"/>
  </si>
  <si>
    <t>材食学院</t>
    <phoneticPr fontId="5" type="noConversion"/>
  </si>
  <si>
    <t>外国语学院</t>
    <phoneticPr fontId="5" type="noConversion"/>
  </si>
  <si>
    <t>马克思主义学院</t>
    <phoneticPr fontId="5" type="noConversion"/>
  </si>
  <si>
    <t>教务处</t>
    <phoneticPr fontId="5" type="noConversion"/>
  </si>
  <si>
    <t>马克思主义学院</t>
    <phoneticPr fontId="5" type="noConversion"/>
  </si>
  <si>
    <t>机电工程学院</t>
    <phoneticPr fontId="5" type="noConversion"/>
  </si>
  <si>
    <t>电信学院</t>
    <phoneticPr fontId="5" type="noConversion"/>
  </si>
  <si>
    <t>管理学院</t>
    <phoneticPr fontId="5" type="noConversion"/>
  </si>
  <si>
    <t>人文学院</t>
    <phoneticPr fontId="5" type="noConversion"/>
  </si>
  <si>
    <t>电信学院</t>
    <phoneticPr fontId="5" type="noConversion"/>
  </si>
  <si>
    <t>材食学院</t>
    <phoneticPr fontId="5" type="noConversion"/>
  </si>
  <si>
    <t>学院办</t>
    <phoneticPr fontId="5" type="noConversion"/>
  </si>
  <si>
    <t>计算机学院</t>
    <phoneticPr fontId="5" type="noConversion"/>
  </si>
  <si>
    <t>教务处</t>
    <phoneticPr fontId="5" type="noConversion"/>
  </si>
  <si>
    <t>招就处</t>
    <phoneticPr fontId="5" type="noConversion"/>
  </si>
  <si>
    <t>学院办（经管学院）</t>
    <phoneticPr fontId="5" type="noConversion"/>
  </si>
  <si>
    <t>学院办（经管学院）</t>
    <phoneticPr fontId="5" type="noConversion"/>
  </si>
  <si>
    <t>经贸学院</t>
    <phoneticPr fontId="5" type="noConversion"/>
  </si>
  <si>
    <t>外国语学院</t>
    <phoneticPr fontId="5" type="noConversion"/>
  </si>
  <si>
    <t>艺术设计学院</t>
    <phoneticPr fontId="5" type="noConversion"/>
  </si>
  <si>
    <t>电信学院</t>
    <phoneticPr fontId="5" type="noConversion"/>
  </si>
  <si>
    <t>材食学院</t>
    <phoneticPr fontId="5" type="noConversion"/>
  </si>
  <si>
    <t>艺设学院</t>
    <phoneticPr fontId="5" type="noConversion"/>
  </si>
  <si>
    <t>管理学院</t>
    <phoneticPr fontId="5" type="noConversion"/>
  </si>
  <si>
    <t>管理学院</t>
    <phoneticPr fontId="5" type="noConversion"/>
  </si>
  <si>
    <t>教务处</t>
    <phoneticPr fontId="5" type="noConversion"/>
  </si>
  <si>
    <t>管理学院</t>
    <phoneticPr fontId="5" type="noConversion"/>
  </si>
  <si>
    <t>人文学院</t>
    <phoneticPr fontId="5" type="noConversion"/>
  </si>
  <si>
    <t>经贸学院</t>
    <phoneticPr fontId="5" type="noConversion"/>
  </si>
  <si>
    <t>计算机学院</t>
    <phoneticPr fontId="5" type="noConversion"/>
  </si>
  <si>
    <t>电信学院</t>
    <phoneticPr fontId="5" type="noConversion"/>
  </si>
  <si>
    <t>人文学院</t>
    <phoneticPr fontId="5" type="noConversion"/>
  </si>
  <si>
    <t>经贸学院</t>
    <phoneticPr fontId="5" type="noConversion"/>
  </si>
  <si>
    <t>经贸学院</t>
    <phoneticPr fontId="5" type="noConversion"/>
  </si>
  <si>
    <t>外国语学院</t>
    <phoneticPr fontId="5" type="noConversion"/>
  </si>
  <si>
    <t>学院办</t>
    <phoneticPr fontId="5" type="noConversion"/>
  </si>
  <si>
    <t>机电学院</t>
    <phoneticPr fontId="5" type="noConversion"/>
  </si>
  <si>
    <t>计算机学院</t>
    <phoneticPr fontId="5" type="noConversion"/>
  </si>
  <si>
    <t>计算机学院</t>
    <phoneticPr fontId="5" type="noConversion"/>
  </si>
  <si>
    <t>学院办</t>
    <phoneticPr fontId="5" type="noConversion"/>
  </si>
  <si>
    <t>图书馆</t>
    <phoneticPr fontId="5" type="noConversion"/>
  </si>
  <si>
    <t>学院办（招就处）</t>
    <phoneticPr fontId="5" type="noConversion"/>
  </si>
  <si>
    <t>教务处（经管学院）</t>
    <phoneticPr fontId="5" type="noConversion"/>
  </si>
  <si>
    <t>钟辉新</t>
    <phoneticPr fontId="5" type="noConversion"/>
  </si>
  <si>
    <t>机电学院</t>
    <phoneticPr fontId="5" type="noConversion"/>
  </si>
  <si>
    <t>艺设学院</t>
    <phoneticPr fontId="5" type="noConversion"/>
  </si>
  <si>
    <t>电信学院</t>
    <phoneticPr fontId="5" type="noConversion"/>
  </si>
  <si>
    <t>教务处</t>
    <phoneticPr fontId="5" type="noConversion"/>
  </si>
  <si>
    <t>经贸学院</t>
    <phoneticPr fontId="5" type="noConversion"/>
  </si>
  <si>
    <t>外国语学院</t>
    <phoneticPr fontId="5" type="noConversion"/>
  </si>
  <si>
    <t>计算机学院</t>
    <phoneticPr fontId="5" type="noConversion"/>
  </si>
  <si>
    <t>计算机学院</t>
    <phoneticPr fontId="5" type="noConversion"/>
  </si>
  <si>
    <t>电信学院</t>
    <phoneticPr fontId="5" type="noConversion"/>
  </si>
  <si>
    <t>教务处</t>
    <phoneticPr fontId="5" type="noConversion"/>
  </si>
  <si>
    <t>人文学院</t>
    <phoneticPr fontId="5" type="noConversion"/>
  </si>
  <si>
    <t>招就处</t>
    <phoneticPr fontId="5" type="noConversion"/>
  </si>
  <si>
    <t>管理学院</t>
    <phoneticPr fontId="5" type="noConversion"/>
  </si>
  <si>
    <t>管理学院</t>
    <phoneticPr fontId="5" type="noConversion"/>
  </si>
  <si>
    <t>马克思主义学院</t>
    <phoneticPr fontId="5" type="noConversion"/>
  </si>
  <si>
    <t>电信学院</t>
    <phoneticPr fontId="5" type="noConversion"/>
  </si>
  <si>
    <t>机电学院</t>
    <phoneticPr fontId="5" type="noConversion"/>
  </si>
  <si>
    <t>教务处</t>
    <phoneticPr fontId="5" type="noConversion"/>
  </si>
  <si>
    <t>管理学院</t>
    <phoneticPr fontId="5" type="noConversion"/>
  </si>
  <si>
    <t>教务处</t>
    <phoneticPr fontId="5" type="noConversion"/>
  </si>
  <si>
    <t>人文学院</t>
    <phoneticPr fontId="5" type="noConversion"/>
  </si>
  <si>
    <t>学院办</t>
    <phoneticPr fontId="5" type="noConversion"/>
  </si>
  <si>
    <t>电信学院</t>
    <phoneticPr fontId="5" type="noConversion"/>
  </si>
  <si>
    <t>材食学院</t>
    <phoneticPr fontId="5" type="noConversion"/>
  </si>
  <si>
    <t>材食学院</t>
    <phoneticPr fontId="5" type="noConversion"/>
  </si>
  <si>
    <t>经贸学院</t>
    <phoneticPr fontId="5" type="noConversion"/>
  </si>
  <si>
    <t>招就处</t>
    <phoneticPr fontId="5" type="noConversion"/>
  </si>
  <si>
    <t>经贸学院</t>
    <phoneticPr fontId="5" type="noConversion"/>
  </si>
  <si>
    <t>计算机学院</t>
    <phoneticPr fontId="5" type="noConversion"/>
  </si>
  <si>
    <t>材食学院</t>
    <phoneticPr fontId="5" type="noConversion"/>
  </si>
  <si>
    <t>电信学院</t>
    <phoneticPr fontId="5" type="noConversion"/>
  </si>
  <si>
    <t>经贸学院</t>
    <phoneticPr fontId="5" type="noConversion"/>
  </si>
  <si>
    <t>电信学院</t>
    <phoneticPr fontId="5" type="noConversion"/>
  </si>
  <si>
    <t>机电学院</t>
    <phoneticPr fontId="5" type="noConversion"/>
  </si>
  <si>
    <t>计算机学院</t>
    <phoneticPr fontId="5" type="noConversion"/>
  </si>
  <si>
    <t>计算机学院</t>
    <phoneticPr fontId="5" type="noConversion"/>
  </si>
  <si>
    <t>管理学院</t>
    <phoneticPr fontId="5" type="noConversion"/>
  </si>
  <si>
    <t>经贸学院</t>
    <phoneticPr fontId="5" type="noConversion"/>
  </si>
  <si>
    <t>人文学院</t>
    <phoneticPr fontId="5" type="noConversion"/>
  </si>
  <si>
    <t>电信学院</t>
    <phoneticPr fontId="5" type="noConversion"/>
  </si>
  <si>
    <t>机电学院</t>
    <phoneticPr fontId="5" type="noConversion"/>
  </si>
  <si>
    <t>材食学院</t>
    <phoneticPr fontId="5" type="noConversion"/>
  </si>
  <si>
    <t>管理学院</t>
    <phoneticPr fontId="5" type="noConversion"/>
  </si>
  <si>
    <t>对外交流合作处</t>
    <phoneticPr fontId="5" type="noConversion"/>
  </si>
  <si>
    <t>艺设学院</t>
    <phoneticPr fontId="5" type="noConversion"/>
  </si>
  <si>
    <t>机电学院</t>
    <phoneticPr fontId="5" type="noConversion"/>
  </si>
  <si>
    <t>人文学院</t>
    <phoneticPr fontId="5" type="noConversion"/>
  </si>
  <si>
    <t>外国语学院</t>
    <phoneticPr fontId="5" type="noConversion"/>
  </si>
  <si>
    <t>管理学院</t>
    <phoneticPr fontId="5" type="noConversion"/>
  </si>
  <si>
    <t>电信学院</t>
    <phoneticPr fontId="5" type="noConversion"/>
  </si>
  <si>
    <t>计算机学院</t>
    <phoneticPr fontId="5" type="noConversion"/>
  </si>
  <si>
    <t>人文学院</t>
    <phoneticPr fontId="5" type="noConversion"/>
  </si>
  <si>
    <t>机电学院</t>
    <phoneticPr fontId="5" type="noConversion"/>
  </si>
  <si>
    <t>机电学院</t>
    <phoneticPr fontId="5" type="noConversion"/>
  </si>
  <si>
    <t>计算机学院</t>
    <phoneticPr fontId="5" type="noConversion"/>
  </si>
  <si>
    <t>艺设学院</t>
    <phoneticPr fontId="5" type="noConversion"/>
  </si>
  <si>
    <t>管理学院</t>
    <phoneticPr fontId="5" type="noConversion"/>
  </si>
  <si>
    <t>电信学院</t>
    <phoneticPr fontId="5" type="noConversion"/>
  </si>
  <si>
    <t>计算机学院</t>
    <phoneticPr fontId="5" type="noConversion"/>
  </si>
  <si>
    <t>机电学院</t>
    <phoneticPr fontId="5" type="noConversion"/>
  </si>
  <si>
    <t>计算机学院</t>
    <phoneticPr fontId="5" type="noConversion"/>
  </si>
  <si>
    <t>电信学院</t>
    <phoneticPr fontId="5" type="noConversion"/>
  </si>
  <si>
    <t>外国语学院</t>
    <phoneticPr fontId="5" type="noConversion"/>
  </si>
  <si>
    <t>电信学院</t>
    <phoneticPr fontId="5" type="noConversion"/>
  </si>
  <si>
    <t>材食学院</t>
    <phoneticPr fontId="5" type="noConversion"/>
  </si>
  <si>
    <t>外国语学院</t>
    <phoneticPr fontId="5" type="noConversion"/>
  </si>
  <si>
    <t>经贸学院</t>
    <phoneticPr fontId="5" type="noConversion"/>
  </si>
  <si>
    <t>电信学院</t>
    <phoneticPr fontId="5" type="noConversion"/>
  </si>
  <si>
    <t>材食学院</t>
    <phoneticPr fontId="5" type="noConversion"/>
  </si>
  <si>
    <t>电信学院</t>
    <phoneticPr fontId="5" type="noConversion"/>
  </si>
  <si>
    <t>电信学院</t>
    <phoneticPr fontId="5" type="noConversion"/>
  </si>
  <si>
    <t>计算机学院</t>
    <phoneticPr fontId="5" type="noConversion"/>
  </si>
  <si>
    <t>材食学院</t>
    <phoneticPr fontId="5" type="noConversion"/>
  </si>
  <si>
    <t>材食学院</t>
    <phoneticPr fontId="5" type="noConversion"/>
  </si>
  <si>
    <t>人文学院</t>
    <phoneticPr fontId="5" type="noConversion"/>
  </si>
  <si>
    <t>电信学院</t>
    <phoneticPr fontId="5" type="noConversion"/>
  </si>
  <si>
    <t>外国语学院</t>
    <phoneticPr fontId="5" type="noConversion"/>
  </si>
  <si>
    <t>体育部</t>
    <phoneticPr fontId="5" type="noConversion"/>
  </si>
  <si>
    <t>经贸学院</t>
    <phoneticPr fontId="5" type="noConversion"/>
  </si>
  <si>
    <t>外国语学院</t>
    <phoneticPr fontId="5" type="noConversion"/>
  </si>
  <si>
    <t>人文学院</t>
    <phoneticPr fontId="5" type="noConversion"/>
  </si>
  <si>
    <t>经贸学院</t>
    <phoneticPr fontId="5" type="noConversion"/>
  </si>
  <si>
    <t>材食学院</t>
    <phoneticPr fontId="5" type="noConversion"/>
  </si>
  <si>
    <t>招就处</t>
    <phoneticPr fontId="5" type="noConversion"/>
  </si>
  <si>
    <t>材食学院</t>
    <phoneticPr fontId="5" type="noConversion"/>
  </si>
  <si>
    <t>经贸学院</t>
    <phoneticPr fontId="5" type="noConversion"/>
  </si>
  <si>
    <t>电信学院</t>
    <phoneticPr fontId="5" type="noConversion"/>
  </si>
  <si>
    <t>人文学院</t>
    <phoneticPr fontId="5" type="noConversion"/>
  </si>
  <si>
    <t>管理学院</t>
    <phoneticPr fontId="5" type="noConversion"/>
  </si>
  <si>
    <t>教务处</t>
    <phoneticPr fontId="5" type="noConversion"/>
  </si>
  <si>
    <t>机电学院</t>
    <phoneticPr fontId="5" type="noConversion"/>
  </si>
  <si>
    <t>体育部</t>
    <phoneticPr fontId="5" type="noConversion"/>
  </si>
  <si>
    <t>外国语学院</t>
    <phoneticPr fontId="5" type="noConversion"/>
  </si>
  <si>
    <t>电信学院</t>
    <phoneticPr fontId="5" type="noConversion"/>
  </si>
  <si>
    <t>机电学院</t>
    <phoneticPr fontId="5" type="noConversion"/>
  </si>
  <si>
    <t>材食学院</t>
    <phoneticPr fontId="5" type="noConversion"/>
  </si>
  <si>
    <t>机电学院</t>
    <phoneticPr fontId="5" type="noConversion"/>
  </si>
  <si>
    <t>材食学院</t>
    <phoneticPr fontId="5" type="noConversion"/>
  </si>
  <si>
    <t>经贸学院</t>
    <phoneticPr fontId="5" type="noConversion"/>
  </si>
  <si>
    <t>人文学院</t>
    <phoneticPr fontId="5" type="noConversion"/>
  </si>
  <si>
    <t>材食学院</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</si>
</sst>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charset val="1"/>
    </font>
    <font>
      <b/>
      <sz val="16"/>
      <color rgb="FF000000"/>
      <name val="宋体"/>
      <charset val="134"/>
    </font>
    <font>
      <sz val="9"/>
      <color rgb="FF000000"/>
      <name val="宋体"/>
      <charset val="134"/>
    </font>
    <font>
      <b/>
      <sz val="9"/>
      <color rgb="FF000000"/>
      <name val="宋体"/>
      <charset val="134"/>
    </font>
    <font>
      <sz val="8"/>
      <color rgb="FF000000"/>
      <name val="宋体"/>
      <charset val="134"/>
    </font>
    <font>
      <sz val="9"/>
      <name val="宋体"/>
      <family val="3"/>
      <charset val="134"/>
    </font>
    <font>
      <sz val="9"/>
      <color rgb="FF000000"/>
      <name val="宋体"/>
      <family val="3"/>
      <charset val="134"/>
    </font>
  </fonts>
  <fills count="3">
    <fill>
      <patternFill patternType="none"/>
    </fill>
    <fill>
      <patternFill patternType="gray125"/>
    </fill>
    <fill>
      <patternFill patternType="solid">
        <fgColor rgb="FFE0FFFF"/>
        <bgColor indexed="64"/>
      </patternFill>
    </fill>
  </fills>
  <borders count="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xf numFmtId="0" fontId="0" fillId="0" borderId="0" xfId="0" applyAlignment="1">
      <alignment horizont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4" fontId="2" fillId="0" borderId="2" xfId="0" applyNumberFormat="1" applyFont="1" applyFill="1" applyBorder="1" applyAlignment="1">
      <alignment horizontal="right" vertical="center"/>
    </xf>
    <xf numFmtId="0" fontId="4" fillId="0" borderId="2" xfId="0" applyFont="1" applyFill="1" applyBorder="1" applyAlignment="1">
      <alignment horizontal="center" vertical="center"/>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4" fontId="2" fillId="2" borderId="2" xfId="0" applyNumberFormat="1" applyFont="1" applyFill="1" applyBorder="1" applyAlignment="1">
      <alignment horizontal="right" vertical="center"/>
    </xf>
    <xf numFmtId="10" fontId="2" fillId="0" borderId="2" xfId="0" applyNumberFormat="1" applyFont="1" applyFill="1" applyBorder="1" applyAlignment="1">
      <alignment horizontal="right" vertical="center"/>
    </xf>
    <xf numFmtId="10" fontId="2" fillId="2" borderId="2" xfId="0" applyNumberFormat="1" applyFont="1" applyFill="1" applyBorder="1" applyAlignment="1">
      <alignment horizontal="right" vertical="center"/>
    </xf>
    <xf numFmtId="0" fontId="6" fillId="0" borderId="2" xfId="0" applyFont="1" applyFill="1" applyBorder="1" applyAlignment="1">
      <alignment vertical="center" wrapText="1"/>
    </xf>
    <xf numFmtId="0" fontId="6" fillId="2" borderId="2" xfId="0" applyFont="1" applyFill="1" applyBorder="1" applyAlignment="1">
      <alignment vertical="center" wrapText="1"/>
    </xf>
    <xf numFmtId="0" fontId="6" fillId="0" borderId="2" xfId="0" applyFont="1" applyFill="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xf numFmtId="0" fontId="2" fillId="0" borderId="1" xfId="0" applyFont="1" applyFill="1" applyBorder="1" applyAlignment="1">
      <alignment horizontal="right"/>
    </xf>
    <xf numFmtId="0" fontId="2" fillId="0" borderId="1" xfId="0" applyFont="1" applyFill="1" applyBorder="1" applyAlignment="1">
      <alignment horizont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9"/>
  <sheetViews>
    <sheetView tabSelected="1" workbookViewId="0">
      <selection activeCell="D297" sqref="D297"/>
    </sheetView>
  </sheetViews>
  <sheetFormatPr defaultColWidth="9" defaultRowHeight="12.75" x14ac:dyDescent="0.2"/>
  <cols>
    <col min="1" max="1" width="14.5703125" customWidth="1"/>
    <col min="2" max="2" width="12" customWidth="1"/>
    <col min="3" max="3" width="36" style="1" customWidth="1"/>
    <col min="4" max="4" width="36" customWidth="1"/>
    <col min="5" max="5" width="10.140625" customWidth="1"/>
    <col min="6" max="6" width="15.28515625" customWidth="1"/>
    <col min="7" max="7" width="9.140625" customWidth="1"/>
    <col min="8" max="8" width="12.28515625" customWidth="1"/>
    <col min="9" max="9" width="14.140625" customWidth="1"/>
    <col min="10" max="10" width="15.28515625" customWidth="1"/>
    <col min="11" max="11" width="14.28515625" customWidth="1"/>
    <col min="12" max="12" width="11.140625" customWidth="1"/>
    <col min="13" max="13" width="12.28515625" customWidth="1"/>
    <col min="14" max="14" width="7.28515625" customWidth="1"/>
    <col min="15" max="15" width="11.85546875" customWidth="1"/>
  </cols>
  <sheetData>
    <row r="1" spans="1:15" ht="22.9" customHeight="1" x14ac:dyDescent="0.2">
      <c r="A1" s="18" t="s">
        <v>0</v>
      </c>
      <c r="B1" s="18"/>
      <c r="C1" s="18"/>
      <c r="D1" s="18"/>
      <c r="E1" s="18"/>
      <c r="F1" s="18"/>
      <c r="G1" s="18"/>
      <c r="H1" s="18"/>
      <c r="I1" s="18"/>
      <c r="J1" s="18"/>
      <c r="K1" s="18"/>
      <c r="L1" s="18"/>
      <c r="M1" s="18"/>
      <c r="N1" s="18"/>
      <c r="O1" s="18"/>
    </row>
    <row r="2" spans="1:15" ht="17.850000000000001" customHeight="1" x14ac:dyDescent="0.2">
      <c r="A2" s="19" t="s">
        <v>1</v>
      </c>
      <c r="B2" s="19"/>
      <c r="C2" s="21"/>
      <c r="D2" s="19"/>
      <c r="E2" s="19"/>
      <c r="F2" s="19"/>
      <c r="G2" s="20" t="s">
        <v>2</v>
      </c>
      <c r="H2" s="20"/>
      <c r="I2" s="20"/>
      <c r="J2" s="20"/>
      <c r="K2" s="20"/>
      <c r="L2" s="20"/>
      <c r="M2" s="20"/>
      <c r="N2" s="20"/>
      <c r="O2" s="20"/>
    </row>
    <row r="3" spans="1:15" ht="22.15" customHeight="1" x14ac:dyDescent="0.2">
      <c r="A3" s="2" t="s">
        <v>3</v>
      </c>
      <c r="B3" s="2"/>
      <c r="C3" s="2" t="s">
        <v>479</v>
      </c>
      <c r="D3" s="2" t="s">
        <v>4</v>
      </c>
      <c r="E3" s="2" t="s">
        <v>5</v>
      </c>
      <c r="F3" s="2" t="s">
        <v>6</v>
      </c>
      <c r="G3" s="2" t="s">
        <v>7</v>
      </c>
      <c r="H3" s="3" t="s">
        <v>8</v>
      </c>
      <c r="I3" s="2" t="s">
        <v>9</v>
      </c>
      <c r="J3" s="2" t="s">
        <v>10</v>
      </c>
      <c r="K3" s="3" t="s">
        <v>11</v>
      </c>
      <c r="L3" s="2" t="s">
        <v>12</v>
      </c>
      <c r="M3" s="2" t="s">
        <v>13</v>
      </c>
      <c r="N3" s="3" t="s">
        <v>14</v>
      </c>
      <c r="O3" s="2" t="s">
        <v>15</v>
      </c>
    </row>
    <row r="4" spans="1:15" ht="22.15" customHeight="1" x14ac:dyDescent="0.2">
      <c r="A4" s="15" t="s">
        <v>501</v>
      </c>
      <c r="B4" s="4" t="str">
        <f>MID(D:D,9,2)</f>
        <v>03</v>
      </c>
      <c r="C4" s="5">
        <v>2003</v>
      </c>
      <c r="D4" s="4" t="s">
        <v>367</v>
      </c>
      <c r="E4" s="6" t="s">
        <v>368</v>
      </c>
      <c r="F4" s="7">
        <v>46178.53</v>
      </c>
      <c r="G4" s="7">
        <v>0</v>
      </c>
      <c r="H4" s="7">
        <v>0</v>
      </c>
      <c r="I4" s="7">
        <v>11068.82</v>
      </c>
      <c r="J4" s="7">
        <v>35109.71</v>
      </c>
      <c r="K4" s="13">
        <v>0.239696239789357</v>
      </c>
      <c r="L4" s="7">
        <v>0</v>
      </c>
      <c r="M4" s="7">
        <v>7190.82</v>
      </c>
      <c r="N4" s="7">
        <v>0</v>
      </c>
      <c r="O4" s="7">
        <v>3878</v>
      </c>
    </row>
    <row r="5" spans="1:15" ht="21.4" customHeight="1" x14ac:dyDescent="0.2">
      <c r="A5" s="15" t="s">
        <v>502</v>
      </c>
      <c r="B5" s="4" t="str">
        <f>MID(D:D,5,2)</f>
        <v>05</v>
      </c>
      <c r="C5" s="5">
        <v>2005</v>
      </c>
      <c r="D5" s="4" t="s">
        <v>16</v>
      </c>
      <c r="E5" s="6" t="s">
        <v>17</v>
      </c>
      <c r="F5" s="7">
        <v>12840</v>
      </c>
      <c r="G5" s="7">
        <v>0</v>
      </c>
      <c r="H5" s="7">
        <v>0</v>
      </c>
      <c r="I5" s="7">
        <v>0</v>
      </c>
      <c r="J5" s="7">
        <v>12840</v>
      </c>
      <c r="K5" s="13">
        <v>0</v>
      </c>
      <c r="L5" s="7">
        <v>0</v>
      </c>
      <c r="M5" s="7">
        <v>0</v>
      </c>
      <c r="N5" s="7">
        <v>0</v>
      </c>
      <c r="O5" s="7">
        <v>0</v>
      </c>
    </row>
    <row r="6" spans="1:15" ht="22.15" customHeight="1" x14ac:dyDescent="0.2">
      <c r="A6" s="4"/>
      <c r="B6" s="4" t="str">
        <f>MID(D:D,5,2)</f>
        <v>05</v>
      </c>
      <c r="C6" s="5">
        <v>2005</v>
      </c>
      <c r="D6" s="4" t="s">
        <v>18</v>
      </c>
      <c r="E6" s="6" t="s">
        <v>480</v>
      </c>
      <c r="F6" s="7">
        <v>2829.77</v>
      </c>
      <c r="G6" s="7">
        <v>0</v>
      </c>
      <c r="H6" s="7">
        <v>0</v>
      </c>
      <c r="I6" s="7">
        <v>0</v>
      </c>
      <c r="J6" s="7">
        <v>2829.77</v>
      </c>
      <c r="K6" s="13">
        <v>0</v>
      </c>
      <c r="L6" s="7">
        <v>0</v>
      </c>
      <c r="M6" s="7">
        <v>0</v>
      </c>
      <c r="N6" s="7">
        <v>0</v>
      </c>
      <c r="O6" s="7">
        <v>0</v>
      </c>
    </row>
    <row r="7" spans="1:15" ht="22.15" customHeight="1" x14ac:dyDescent="0.2">
      <c r="A7" s="15" t="s">
        <v>504</v>
      </c>
      <c r="B7" s="4" t="str">
        <f>MID(D:D,5,2)</f>
        <v>08</v>
      </c>
      <c r="C7" s="5">
        <v>2008</v>
      </c>
      <c r="D7" s="4" t="s">
        <v>19</v>
      </c>
      <c r="E7" s="6" t="s">
        <v>20</v>
      </c>
      <c r="F7" s="7">
        <v>5140.71</v>
      </c>
      <c r="G7" s="7">
        <v>0</v>
      </c>
      <c r="H7" s="7">
        <v>0</v>
      </c>
      <c r="I7" s="7">
        <v>0</v>
      </c>
      <c r="J7" s="7">
        <v>5140.71</v>
      </c>
      <c r="K7" s="13">
        <v>0</v>
      </c>
      <c r="L7" s="7">
        <v>0</v>
      </c>
      <c r="M7" s="7">
        <v>0</v>
      </c>
      <c r="N7" s="7">
        <v>0</v>
      </c>
      <c r="O7" s="7">
        <v>0</v>
      </c>
    </row>
    <row r="8" spans="1:15" ht="22.15" customHeight="1" x14ac:dyDescent="0.2">
      <c r="A8" s="15" t="s">
        <v>504</v>
      </c>
      <c r="B8" s="4" t="str">
        <f>MID(D:D,5,2)</f>
        <v>08</v>
      </c>
      <c r="C8" s="5">
        <v>2008</v>
      </c>
      <c r="D8" s="4" t="s">
        <v>21</v>
      </c>
      <c r="E8" s="6" t="s">
        <v>22</v>
      </c>
      <c r="F8" s="7">
        <v>5000</v>
      </c>
      <c r="G8" s="7">
        <v>0</v>
      </c>
      <c r="H8" s="7">
        <v>0</v>
      </c>
      <c r="I8" s="7">
        <v>0</v>
      </c>
      <c r="J8" s="7">
        <v>5000</v>
      </c>
      <c r="K8" s="13">
        <v>0</v>
      </c>
      <c r="L8" s="7">
        <v>0</v>
      </c>
      <c r="M8" s="7">
        <v>0</v>
      </c>
      <c r="N8" s="7">
        <v>0</v>
      </c>
      <c r="O8" s="7">
        <v>0</v>
      </c>
    </row>
    <row r="9" spans="1:15" ht="22.15" customHeight="1" x14ac:dyDescent="0.2">
      <c r="A9" s="15" t="s">
        <v>502</v>
      </c>
      <c r="B9" s="4" t="str">
        <f>MID(D:D,5,2)</f>
        <v>08</v>
      </c>
      <c r="C9" s="5">
        <v>2008</v>
      </c>
      <c r="D9" s="4" t="s">
        <v>23</v>
      </c>
      <c r="E9" s="6" t="s">
        <v>17</v>
      </c>
      <c r="F9" s="7">
        <v>6020</v>
      </c>
      <c r="G9" s="7">
        <v>0</v>
      </c>
      <c r="H9" s="7">
        <v>0</v>
      </c>
      <c r="I9" s="7">
        <v>0</v>
      </c>
      <c r="J9" s="7">
        <v>6020</v>
      </c>
      <c r="K9" s="13">
        <v>0</v>
      </c>
      <c r="L9" s="7">
        <v>0</v>
      </c>
      <c r="M9" s="7">
        <v>0</v>
      </c>
      <c r="N9" s="7">
        <v>0</v>
      </c>
      <c r="O9" s="7">
        <v>0</v>
      </c>
    </row>
    <row r="10" spans="1:15" ht="22.15" customHeight="1" x14ac:dyDescent="0.2">
      <c r="A10" s="15" t="s">
        <v>505</v>
      </c>
      <c r="B10" s="4" t="str">
        <f>MID(D:D,5,4)</f>
        <v>2009</v>
      </c>
      <c r="C10" s="5" t="s">
        <v>481</v>
      </c>
      <c r="D10" s="4" t="s">
        <v>24</v>
      </c>
      <c r="E10" s="6" t="s">
        <v>25</v>
      </c>
      <c r="F10" s="7">
        <v>2789</v>
      </c>
      <c r="G10" s="7">
        <v>0</v>
      </c>
      <c r="H10" s="7">
        <v>0</v>
      </c>
      <c r="I10" s="7">
        <v>0</v>
      </c>
      <c r="J10" s="7">
        <v>2789</v>
      </c>
      <c r="K10" s="13">
        <v>0</v>
      </c>
      <c r="L10" s="7">
        <v>0</v>
      </c>
      <c r="M10" s="7">
        <v>0</v>
      </c>
      <c r="N10" s="7">
        <v>0</v>
      </c>
      <c r="O10" s="7">
        <v>0</v>
      </c>
    </row>
    <row r="11" spans="1:15" ht="22.15" customHeight="1" x14ac:dyDescent="0.2">
      <c r="A11" s="15" t="s">
        <v>506</v>
      </c>
      <c r="B11" s="4" t="str">
        <f>MID(D:D,5,4)</f>
        <v>2009</v>
      </c>
      <c r="C11" s="5" t="s">
        <v>481</v>
      </c>
      <c r="D11" s="4" t="s">
        <v>26</v>
      </c>
      <c r="E11" s="6" t="s">
        <v>27</v>
      </c>
      <c r="F11" s="7">
        <v>3058.88</v>
      </c>
      <c r="G11" s="7">
        <v>0</v>
      </c>
      <c r="H11" s="7">
        <v>0</v>
      </c>
      <c r="I11" s="7">
        <v>0</v>
      </c>
      <c r="J11" s="7">
        <v>3058.88</v>
      </c>
      <c r="K11" s="13">
        <v>0</v>
      </c>
      <c r="L11" s="7">
        <v>0</v>
      </c>
      <c r="M11" s="7">
        <v>0</v>
      </c>
      <c r="N11" s="7">
        <v>0</v>
      </c>
      <c r="O11" s="7">
        <v>0</v>
      </c>
    </row>
    <row r="12" spans="1:15" ht="22.15" customHeight="1" x14ac:dyDescent="0.2">
      <c r="A12" s="15" t="s">
        <v>507</v>
      </c>
      <c r="B12" s="4" t="str">
        <f>MID(D:D,5,4)</f>
        <v>2009</v>
      </c>
      <c r="C12" s="5" t="s">
        <v>481</v>
      </c>
      <c r="D12" s="4" t="s">
        <v>28</v>
      </c>
      <c r="E12" s="6" t="s">
        <v>29</v>
      </c>
      <c r="F12" s="7">
        <v>2130.8000000000002</v>
      </c>
      <c r="G12" s="7">
        <v>0</v>
      </c>
      <c r="H12" s="7">
        <v>0</v>
      </c>
      <c r="I12" s="7">
        <v>2130.8000000000002</v>
      </c>
      <c r="J12" s="7">
        <v>0</v>
      </c>
      <c r="K12" s="13">
        <v>1</v>
      </c>
      <c r="L12" s="7">
        <v>0</v>
      </c>
      <c r="M12" s="7">
        <v>2130.8000000000002</v>
      </c>
      <c r="N12" s="7">
        <v>0</v>
      </c>
      <c r="O12" s="7">
        <v>0</v>
      </c>
    </row>
    <row r="13" spans="1:15" ht="22.15" customHeight="1" x14ac:dyDescent="0.2">
      <c r="A13" s="15" t="s">
        <v>508</v>
      </c>
      <c r="B13" s="4" t="str">
        <f>MID(D:D,5,4)</f>
        <v>2009</v>
      </c>
      <c r="C13" s="5" t="s">
        <v>481</v>
      </c>
      <c r="D13" s="4" t="s">
        <v>30</v>
      </c>
      <c r="E13" s="6" t="s">
        <v>31</v>
      </c>
      <c r="F13" s="7">
        <v>2746.26</v>
      </c>
      <c r="G13" s="7">
        <v>0</v>
      </c>
      <c r="H13" s="7">
        <v>0</v>
      </c>
      <c r="I13" s="7">
        <v>0</v>
      </c>
      <c r="J13" s="7">
        <v>2746.26</v>
      </c>
      <c r="K13" s="13">
        <v>0</v>
      </c>
      <c r="L13" s="7">
        <v>0</v>
      </c>
      <c r="M13" s="7">
        <v>0</v>
      </c>
      <c r="N13" s="7">
        <v>0</v>
      </c>
      <c r="O13" s="7">
        <v>0</v>
      </c>
    </row>
    <row r="14" spans="1:15" ht="22.15" customHeight="1" x14ac:dyDescent="0.2">
      <c r="A14" s="15" t="s">
        <v>509</v>
      </c>
      <c r="B14" s="4" t="str">
        <f>MID(D:D,5,4)</f>
        <v>2009</v>
      </c>
      <c r="C14" s="5" t="s">
        <v>481</v>
      </c>
      <c r="D14" s="4" t="s">
        <v>32</v>
      </c>
      <c r="E14" s="6" t="s">
        <v>33</v>
      </c>
      <c r="F14" s="7">
        <v>16464.3</v>
      </c>
      <c r="G14" s="7">
        <v>0</v>
      </c>
      <c r="H14" s="7">
        <v>0</v>
      </c>
      <c r="I14" s="7">
        <v>0</v>
      </c>
      <c r="J14" s="7">
        <v>16464.3</v>
      </c>
      <c r="K14" s="13">
        <v>0</v>
      </c>
      <c r="L14" s="7">
        <v>0</v>
      </c>
      <c r="M14" s="7">
        <v>0</v>
      </c>
      <c r="N14" s="7">
        <v>0</v>
      </c>
      <c r="O14" s="7">
        <v>0</v>
      </c>
    </row>
    <row r="15" spans="1:15" ht="22.15" customHeight="1" x14ac:dyDescent="0.2">
      <c r="A15" s="15" t="s">
        <v>503</v>
      </c>
      <c r="B15" s="4" t="str">
        <f>MID(D:D,9,4)</f>
        <v>2009</v>
      </c>
      <c r="C15" s="5" t="s">
        <v>481</v>
      </c>
      <c r="D15" s="4" t="s">
        <v>436</v>
      </c>
      <c r="E15" s="6" t="s">
        <v>437</v>
      </c>
      <c r="F15" s="7">
        <v>271.82</v>
      </c>
      <c r="G15" s="7">
        <v>0</v>
      </c>
      <c r="H15" s="7">
        <v>0</v>
      </c>
      <c r="I15" s="7">
        <v>0</v>
      </c>
      <c r="J15" s="7">
        <v>271.82</v>
      </c>
      <c r="K15" s="13">
        <v>0</v>
      </c>
      <c r="L15" s="7">
        <v>0</v>
      </c>
      <c r="M15" s="7">
        <v>0</v>
      </c>
      <c r="N15" s="7">
        <v>0</v>
      </c>
      <c r="O15" s="7">
        <v>0</v>
      </c>
    </row>
    <row r="16" spans="1:15" ht="22.15" customHeight="1" x14ac:dyDescent="0.2">
      <c r="A16" s="15" t="s">
        <v>510</v>
      </c>
      <c r="B16" s="4" t="str">
        <f>MID(D:D,9,4)</f>
        <v>2009</v>
      </c>
      <c r="C16" s="5" t="s">
        <v>481</v>
      </c>
      <c r="D16" s="4" t="s">
        <v>438</v>
      </c>
      <c r="E16" s="6" t="s">
        <v>439</v>
      </c>
      <c r="F16" s="7">
        <v>9398.27</v>
      </c>
      <c r="G16" s="7">
        <v>0</v>
      </c>
      <c r="H16" s="7">
        <v>0</v>
      </c>
      <c r="I16" s="7">
        <v>0</v>
      </c>
      <c r="J16" s="7">
        <v>9398.27</v>
      </c>
      <c r="K16" s="13">
        <v>0</v>
      </c>
      <c r="L16" s="7">
        <v>0</v>
      </c>
      <c r="M16" s="7">
        <v>0</v>
      </c>
      <c r="N16" s="7">
        <v>0</v>
      </c>
      <c r="O16" s="7">
        <v>0</v>
      </c>
    </row>
    <row r="17" spans="1:15" ht="21.4" customHeight="1" x14ac:dyDescent="0.2">
      <c r="A17" s="15" t="s">
        <v>511</v>
      </c>
      <c r="B17" s="4" t="str">
        <f>MID(D:D,9,4)</f>
        <v>2009</v>
      </c>
      <c r="C17" s="5" t="s">
        <v>481</v>
      </c>
      <c r="D17" s="4" t="s">
        <v>440</v>
      </c>
      <c r="E17" s="6" t="s">
        <v>441</v>
      </c>
      <c r="F17" s="7">
        <v>518.4</v>
      </c>
      <c r="G17" s="7">
        <v>0</v>
      </c>
      <c r="H17" s="7">
        <v>0</v>
      </c>
      <c r="I17" s="7">
        <v>0</v>
      </c>
      <c r="J17" s="7">
        <v>518.4</v>
      </c>
      <c r="K17" s="13">
        <v>0</v>
      </c>
      <c r="L17" s="7">
        <v>0</v>
      </c>
      <c r="M17" s="7">
        <v>0</v>
      </c>
      <c r="N17" s="7">
        <v>0</v>
      </c>
      <c r="O17" s="7">
        <v>0</v>
      </c>
    </row>
    <row r="18" spans="1:15" ht="22.15" customHeight="1" x14ac:dyDescent="0.2">
      <c r="A18" s="15" t="s">
        <v>518</v>
      </c>
      <c r="B18" s="4" t="str">
        <f>MID(D:D,9,4)</f>
        <v>2009</v>
      </c>
      <c r="C18" s="5" t="s">
        <v>481</v>
      </c>
      <c r="D18" s="4" t="s">
        <v>442</v>
      </c>
      <c r="E18" s="6" t="s">
        <v>255</v>
      </c>
      <c r="F18" s="7">
        <v>5474.26</v>
      </c>
      <c r="G18" s="7">
        <v>0</v>
      </c>
      <c r="H18" s="7">
        <v>0</v>
      </c>
      <c r="I18" s="7">
        <v>0</v>
      </c>
      <c r="J18" s="7">
        <v>5474.26</v>
      </c>
      <c r="K18" s="13">
        <v>0</v>
      </c>
      <c r="L18" s="7">
        <v>0</v>
      </c>
      <c r="M18" s="7">
        <v>0</v>
      </c>
      <c r="N18" s="7">
        <v>0</v>
      </c>
      <c r="O18" s="7">
        <v>0</v>
      </c>
    </row>
    <row r="19" spans="1:15" ht="32.65" customHeight="1" x14ac:dyDescent="0.2">
      <c r="A19" s="15" t="s">
        <v>502</v>
      </c>
      <c r="B19" s="4" t="str">
        <f>MID(D:D,9,4)</f>
        <v>2009</v>
      </c>
      <c r="C19" s="5" t="s">
        <v>481</v>
      </c>
      <c r="D19" s="4" t="s">
        <v>443</v>
      </c>
      <c r="E19" s="6" t="s">
        <v>17</v>
      </c>
      <c r="F19" s="7">
        <v>2066.1</v>
      </c>
      <c r="G19" s="7">
        <v>0</v>
      </c>
      <c r="H19" s="7">
        <v>0</v>
      </c>
      <c r="I19" s="7">
        <v>0</v>
      </c>
      <c r="J19" s="7">
        <v>2066.1</v>
      </c>
      <c r="K19" s="13">
        <v>0</v>
      </c>
      <c r="L19" s="7">
        <v>0</v>
      </c>
      <c r="M19" s="7">
        <v>0</v>
      </c>
      <c r="N19" s="7">
        <v>0</v>
      </c>
      <c r="O19" s="7">
        <v>0</v>
      </c>
    </row>
    <row r="20" spans="1:15" ht="42.2" customHeight="1" x14ac:dyDescent="0.2">
      <c r="A20" s="15" t="s">
        <v>512</v>
      </c>
      <c r="B20" s="4" t="str">
        <f>MID(D:D,6,4)</f>
        <v>2010</v>
      </c>
      <c r="C20" s="5" t="s">
        <v>482</v>
      </c>
      <c r="D20" s="4" t="s">
        <v>248</v>
      </c>
      <c r="E20" s="6" t="s">
        <v>94</v>
      </c>
      <c r="F20" s="7">
        <v>50</v>
      </c>
      <c r="G20" s="7">
        <v>0</v>
      </c>
      <c r="H20" s="7">
        <v>0</v>
      </c>
      <c r="I20" s="7">
        <v>50</v>
      </c>
      <c r="J20" s="7">
        <v>0</v>
      </c>
      <c r="K20" s="13">
        <v>1</v>
      </c>
      <c r="L20" s="7">
        <v>0</v>
      </c>
      <c r="M20" s="7">
        <v>50</v>
      </c>
      <c r="N20" s="7">
        <v>0</v>
      </c>
      <c r="O20" s="7">
        <v>0</v>
      </c>
    </row>
    <row r="21" spans="1:15" ht="42.2" customHeight="1" x14ac:dyDescent="0.2">
      <c r="A21" s="15" t="s">
        <v>513</v>
      </c>
      <c r="B21" s="4" t="str">
        <f>MID(D:D,6,4)</f>
        <v>2010</v>
      </c>
      <c r="C21" s="5" t="s">
        <v>482</v>
      </c>
      <c r="D21" s="4" t="s">
        <v>249</v>
      </c>
      <c r="E21" s="8" t="s">
        <v>250</v>
      </c>
      <c r="F21" s="7">
        <v>1965.12</v>
      </c>
      <c r="G21" s="7">
        <v>0</v>
      </c>
      <c r="H21" s="7">
        <v>0</v>
      </c>
      <c r="I21" s="7">
        <v>0</v>
      </c>
      <c r="J21" s="7">
        <v>1965.12</v>
      </c>
      <c r="K21" s="13">
        <v>0</v>
      </c>
      <c r="L21" s="7">
        <v>0</v>
      </c>
      <c r="M21" s="7">
        <v>0</v>
      </c>
      <c r="N21" s="7">
        <v>0</v>
      </c>
      <c r="O21" s="7">
        <v>0</v>
      </c>
    </row>
    <row r="22" spans="1:15" ht="31.9" customHeight="1" x14ac:dyDescent="0.2">
      <c r="A22" s="15" t="s">
        <v>514</v>
      </c>
      <c r="B22" s="4" t="str">
        <f>MID(D:D,5,4)</f>
        <v>2011</v>
      </c>
      <c r="C22" s="5" t="s">
        <v>483</v>
      </c>
      <c r="D22" s="4" t="s">
        <v>34</v>
      </c>
      <c r="E22" s="6" t="s">
        <v>35</v>
      </c>
      <c r="F22" s="7">
        <v>2405.1999999999998</v>
      </c>
      <c r="G22" s="7">
        <v>0</v>
      </c>
      <c r="H22" s="7">
        <v>0</v>
      </c>
      <c r="I22" s="7">
        <v>2244.64</v>
      </c>
      <c r="J22" s="7">
        <v>160.56</v>
      </c>
      <c r="K22" s="13">
        <v>0.93324463662065504</v>
      </c>
      <c r="L22" s="7">
        <v>0</v>
      </c>
      <c r="M22" s="7">
        <v>2244.64</v>
      </c>
      <c r="N22" s="7">
        <v>0</v>
      </c>
      <c r="O22" s="7">
        <v>0</v>
      </c>
    </row>
    <row r="23" spans="1:15" ht="42.2" customHeight="1" x14ac:dyDescent="0.2">
      <c r="A23" s="15" t="s">
        <v>515</v>
      </c>
      <c r="B23" s="4" t="str">
        <f>MID(D:D,5,4)</f>
        <v>2011</v>
      </c>
      <c r="C23" s="5" t="s">
        <v>483</v>
      </c>
      <c r="D23" s="4" t="s">
        <v>36</v>
      </c>
      <c r="E23" s="6" t="s">
        <v>37</v>
      </c>
      <c r="F23" s="7">
        <v>2980.52</v>
      </c>
      <c r="G23" s="7">
        <v>0</v>
      </c>
      <c r="H23" s="7">
        <v>0</v>
      </c>
      <c r="I23" s="7">
        <v>0</v>
      </c>
      <c r="J23" s="7">
        <v>2980.52</v>
      </c>
      <c r="K23" s="13">
        <v>0</v>
      </c>
      <c r="L23" s="7">
        <v>0</v>
      </c>
      <c r="M23" s="7">
        <v>0</v>
      </c>
      <c r="N23" s="7">
        <v>0</v>
      </c>
      <c r="O23" s="7">
        <v>0</v>
      </c>
    </row>
    <row r="24" spans="1:15" ht="52.5" customHeight="1" x14ac:dyDescent="0.2">
      <c r="A24" s="16" t="s">
        <v>502</v>
      </c>
      <c r="B24" s="4" t="str">
        <f>MID(D:D,5,4)</f>
        <v>2011</v>
      </c>
      <c r="C24" s="10" t="s">
        <v>483</v>
      </c>
      <c r="D24" s="9" t="s">
        <v>38</v>
      </c>
      <c r="E24" s="11" t="s">
        <v>39</v>
      </c>
      <c r="F24" s="12">
        <v>3182.75</v>
      </c>
      <c r="G24" s="12">
        <v>0</v>
      </c>
      <c r="H24" s="12">
        <v>0</v>
      </c>
      <c r="I24" s="12">
        <v>0</v>
      </c>
      <c r="J24" s="12">
        <v>3182.75</v>
      </c>
      <c r="K24" s="14">
        <v>0</v>
      </c>
      <c r="L24" s="12">
        <v>0</v>
      </c>
      <c r="M24" s="12">
        <v>0</v>
      </c>
      <c r="N24" s="12">
        <v>0</v>
      </c>
      <c r="O24" s="12">
        <v>0</v>
      </c>
    </row>
    <row r="25" spans="1:15" ht="32.65" customHeight="1" x14ac:dyDescent="0.2">
      <c r="A25" s="15" t="s">
        <v>516</v>
      </c>
      <c r="B25" s="4" t="str">
        <f>MID(D:D,6,4)</f>
        <v>2012</v>
      </c>
      <c r="C25" s="5" t="s">
        <v>484</v>
      </c>
      <c r="D25" s="4" t="s">
        <v>251</v>
      </c>
      <c r="E25" s="6" t="s">
        <v>242</v>
      </c>
      <c r="F25" s="7">
        <v>277.49</v>
      </c>
      <c r="G25" s="7">
        <v>0</v>
      </c>
      <c r="H25" s="7">
        <v>0</v>
      </c>
      <c r="I25" s="7">
        <v>0</v>
      </c>
      <c r="J25" s="7">
        <v>277.49</v>
      </c>
      <c r="K25" s="13">
        <v>0</v>
      </c>
      <c r="L25" s="7">
        <v>0</v>
      </c>
      <c r="M25" s="7">
        <v>0</v>
      </c>
      <c r="N25" s="7">
        <v>0</v>
      </c>
      <c r="O25" s="7">
        <v>0</v>
      </c>
    </row>
    <row r="26" spans="1:15" ht="32.65" customHeight="1" x14ac:dyDescent="0.2">
      <c r="A26" s="15" t="s">
        <v>517</v>
      </c>
      <c r="B26" s="4" t="str">
        <f>MID(D:D,6,4)</f>
        <v>2012</v>
      </c>
      <c r="C26" s="5" t="s">
        <v>484</v>
      </c>
      <c r="D26" s="4" t="s">
        <v>252</v>
      </c>
      <c r="E26" s="6" t="s">
        <v>253</v>
      </c>
      <c r="F26" s="7">
        <v>139.19999999999999</v>
      </c>
      <c r="G26" s="7">
        <v>0</v>
      </c>
      <c r="H26" s="7">
        <v>0</v>
      </c>
      <c r="I26" s="7">
        <v>0</v>
      </c>
      <c r="J26" s="7">
        <v>139.19999999999999</v>
      </c>
      <c r="K26" s="13">
        <v>0</v>
      </c>
      <c r="L26" s="7">
        <v>0</v>
      </c>
      <c r="M26" s="7">
        <v>0</v>
      </c>
      <c r="N26" s="7">
        <v>0</v>
      </c>
      <c r="O26" s="7">
        <v>0</v>
      </c>
    </row>
    <row r="27" spans="1:15" ht="31.9" customHeight="1" x14ac:dyDescent="0.2">
      <c r="A27" s="15" t="s">
        <v>522</v>
      </c>
      <c r="B27" s="4" t="str">
        <f>MID(D:D,6,4)</f>
        <v>2012</v>
      </c>
      <c r="C27" s="5" t="s">
        <v>484</v>
      </c>
      <c r="D27" s="4" t="s">
        <v>254</v>
      </c>
      <c r="E27" s="6" t="s">
        <v>255</v>
      </c>
      <c r="F27" s="7">
        <v>22682</v>
      </c>
      <c r="G27" s="7">
        <v>0</v>
      </c>
      <c r="H27" s="7">
        <v>0</v>
      </c>
      <c r="I27" s="7">
        <v>0</v>
      </c>
      <c r="J27" s="7">
        <v>22682</v>
      </c>
      <c r="K27" s="13">
        <v>0</v>
      </c>
      <c r="L27" s="7">
        <v>0</v>
      </c>
      <c r="M27" s="7">
        <v>0</v>
      </c>
      <c r="N27" s="7">
        <v>0</v>
      </c>
      <c r="O27" s="7">
        <v>0</v>
      </c>
    </row>
    <row r="28" spans="1:15" ht="32.65" customHeight="1" x14ac:dyDescent="0.2">
      <c r="A28" s="15" t="s">
        <v>519</v>
      </c>
      <c r="B28" s="4" t="str">
        <f>MID(D:D,7,4)</f>
        <v>2012</v>
      </c>
      <c r="C28" s="5" t="s">
        <v>484</v>
      </c>
      <c r="D28" s="4" t="s">
        <v>256</v>
      </c>
      <c r="E28" s="6" t="s">
        <v>257</v>
      </c>
      <c r="F28" s="7">
        <v>245368.43</v>
      </c>
      <c r="G28" s="7">
        <v>0</v>
      </c>
      <c r="H28" s="7">
        <v>0</v>
      </c>
      <c r="I28" s="7">
        <v>8507</v>
      </c>
      <c r="J28" s="7">
        <v>236861.43</v>
      </c>
      <c r="K28" s="13">
        <v>3.4670311906059001E-2</v>
      </c>
      <c r="L28" s="7">
        <v>0</v>
      </c>
      <c r="M28" s="7">
        <v>958</v>
      </c>
      <c r="N28" s="7">
        <v>0</v>
      </c>
      <c r="O28" s="7">
        <v>7549</v>
      </c>
    </row>
    <row r="29" spans="1:15" ht="32.65" customHeight="1" x14ac:dyDescent="0.2">
      <c r="A29" s="15" t="s">
        <v>520</v>
      </c>
      <c r="B29" s="4" t="str">
        <f>MID(D:D,9,4)</f>
        <v>2012</v>
      </c>
      <c r="C29" s="5" t="s">
        <v>484</v>
      </c>
      <c r="D29" s="4" t="s">
        <v>444</v>
      </c>
      <c r="E29" s="6" t="s">
        <v>439</v>
      </c>
      <c r="F29" s="7">
        <v>10155.870000000001</v>
      </c>
      <c r="G29" s="7">
        <v>0</v>
      </c>
      <c r="H29" s="7">
        <v>0</v>
      </c>
      <c r="I29" s="7">
        <v>0</v>
      </c>
      <c r="J29" s="7">
        <v>10155.870000000001</v>
      </c>
      <c r="K29" s="13">
        <v>0</v>
      </c>
      <c r="L29" s="7">
        <v>0</v>
      </c>
      <c r="M29" s="7">
        <v>0</v>
      </c>
      <c r="N29" s="7">
        <v>0</v>
      </c>
      <c r="O29" s="7">
        <v>0</v>
      </c>
    </row>
    <row r="30" spans="1:15" ht="32.65" customHeight="1" x14ac:dyDescent="0.2">
      <c r="A30" s="15" t="s">
        <v>504</v>
      </c>
      <c r="B30" s="4" t="str">
        <f>MID(D:D,7,4)</f>
        <v>2012</v>
      </c>
      <c r="C30" s="5" t="s">
        <v>484</v>
      </c>
      <c r="D30" s="4" t="s">
        <v>445</v>
      </c>
      <c r="E30" s="6" t="s">
        <v>242</v>
      </c>
      <c r="F30" s="7">
        <v>2332.29</v>
      </c>
      <c r="G30" s="7">
        <v>0</v>
      </c>
      <c r="H30" s="7">
        <v>0</v>
      </c>
      <c r="I30" s="7">
        <v>0</v>
      </c>
      <c r="J30" s="7">
        <v>2332.29</v>
      </c>
      <c r="K30" s="13">
        <v>0</v>
      </c>
      <c r="L30" s="7">
        <v>0</v>
      </c>
      <c r="M30" s="7">
        <v>0</v>
      </c>
      <c r="N30" s="7">
        <v>0</v>
      </c>
      <c r="O30" s="7">
        <v>0</v>
      </c>
    </row>
    <row r="31" spans="1:15" ht="42.2" customHeight="1" x14ac:dyDescent="0.2">
      <c r="A31" s="15" t="s">
        <v>521</v>
      </c>
      <c r="B31" s="4" t="str">
        <f>MID(D:D,7,4)</f>
        <v>2012</v>
      </c>
      <c r="C31" s="5" t="s">
        <v>484</v>
      </c>
      <c r="D31" s="4" t="s">
        <v>446</v>
      </c>
      <c r="E31" s="6" t="s">
        <v>244</v>
      </c>
      <c r="F31" s="7">
        <v>3917.8</v>
      </c>
      <c r="G31" s="7">
        <v>0</v>
      </c>
      <c r="H31" s="7">
        <v>0</v>
      </c>
      <c r="I31" s="7">
        <v>0</v>
      </c>
      <c r="J31" s="7">
        <v>3917.8</v>
      </c>
      <c r="K31" s="13">
        <v>0</v>
      </c>
      <c r="L31" s="7">
        <v>0</v>
      </c>
      <c r="M31" s="7">
        <v>0</v>
      </c>
      <c r="N31" s="7">
        <v>0</v>
      </c>
      <c r="O31" s="7">
        <v>0</v>
      </c>
    </row>
    <row r="32" spans="1:15" ht="31.9" customHeight="1" x14ac:dyDescent="0.2">
      <c r="A32" s="15" t="s">
        <v>523</v>
      </c>
      <c r="B32" s="4" t="str">
        <f>MID(D:D,7,4)</f>
        <v>2012</v>
      </c>
      <c r="C32" s="5" t="s">
        <v>484</v>
      </c>
      <c r="D32" s="4" t="s">
        <v>447</v>
      </c>
      <c r="E32" s="6" t="s">
        <v>255</v>
      </c>
      <c r="F32" s="7">
        <v>142187.70000000001</v>
      </c>
      <c r="G32" s="7">
        <v>0</v>
      </c>
      <c r="H32" s="7">
        <v>0</v>
      </c>
      <c r="I32" s="7">
        <v>0</v>
      </c>
      <c r="J32" s="7">
        <v>142187.70000000001</v>
      </c>
      <c r="K32" s="13">
        <v>0</v>
      </c>
      <c r="L32" s="7">
        <v>0</v>
      </c>
      <c r="M32" s="7">
        <v>0</v>
      </c>
      <c r="N32" s="7">
        <v>0</v>
      </c>
      <c r="O32" s="7">
        <v>0</v>
      </c>
    </row>
    <row r="33" spans="1:15" ht="32.65" customHeight="1" x14ac:dyDescent="0.2">
      <c r="A33" s="15" t="s">
        <v>524</v>
      </c>
      <c r="B33" s="4" t="str">
        <f>MID(D:D,8,4)</f>
        <v>2012</v>
      </c>
      <c r="C33" s="5" t="s">
        <v>484</v>
      </c>
      <c r="D33" s="4" t="s">
        <v>448</v>
      </c>
      <c r="E33" s="6" t="s">
        <v>121</v>
      </c>
      <c r="F33" s="7">
        <v>47621.27</v>
      </c>
      <c r="G33" s="7">
        <v>0</v>
      </c>
      <c r="H33" s="7">
        <v>0</v>
      </c>
      <c r="I33" s="7">
        <v>0</v>
      </c>
      <c r="J33" s="7">
        <v>47621.27</v>
      </c>
      <c r="K33" s="13">
        <v>0</v>
      </c>
      <c r="L33" s="7">
        <v>0</v>
      </c>
      <c r="M33" s="7">
        <v>0</v>
      </c>
      <c r="N33" s="7">
        <v>0</v>
      </c>
      <c r="O33" s="7">
        <v>0</v>
      </c>
    </row>
    <row r="34" spans="1:15" ht="42.2" customHeight="1" x14ac:dyDescent="0.2">
      <c r="A34" s="15" t="s">
        <v>512</v>
      </c>
      <c r="B34" s="4" t="str">
        <f>MID(D:D,8,4)</f>
        <v>2012</v>
      </c>
      <c r="C34" s="5" t="s">
        <v>484</v>
      </c>
      <c r="D34" s="4" t="s">
        <v>449</v>
      </c>
      <c r="E34" s="6" t="s">
        <v>94</v>
      </c>
      <c r="F34" s="7">
        <v>4648.63</v>
      </c>
      <c r="G34" s="7">
        <v>0</v>
      </c>
      <c r="H34" s="7">
        <v>0</v>
      </c>
      <c r="I34" s="7">
        <v>0</v>
      </c>
      <c r="J34" s="7">
        <v>4648.63</v>
      </c>
      <c r="K34" s="13">
        <v>0</v>
      </c>
      <c r="L34" s="7">
        <v>0</v>
      </c>
      <c r="M34" s="7">
        <v>0</v>
      </c>
      <c r="N34" s="7">
        <v>0</v>
      </c>
      <c r="O34" s="7">
        <v>0</v>
      </c>
    </row>
    <row r="35" spans="1:15" ht="22.15" customHeight="1" x14ac:dyDescent="0.2">
      <c r="A35" s="15" t="s">
        <v>516</v>
      </c>
      <c r="B35" s="4" t="str">
        <f>MID(D:D,10,4)</f>
        <v>2013</v>
      </c>
      <c r="C35" s="5" t="s">
        <v>485</v>
      </c>
      <c r="D35" s="4" t="s">
        <v>241</v>
      </c>
      <c r="E35" s="6" t="s">
        <v>242</v>
      </c>
      <c r="F35" s="7">
        <v>100251</v>
      </c>
      <c r="G35" s="7">
        <v>0</v>
      </c>
      <c r="H35" s="7">
        <v>0</v>
      </c>
      <c r="I35" s="7">
        <v>0</v>
      </c>
      <c r="J35" s="7">
        <v>100251</v>
      </c>
      <c r="K35" s="13">
        <v>0</v>
      </c>
      <c r="L35" s="7">
        <v>0</v>
      </c>
      <c r="M35" s="7">
        <v>0</v>
      </c>
      <c r="N35" s="7">
        <v>0</v>
      </c>
      <c r="O35" s="7">
        <v>0</v>
      </c>
    </row>
    <row r="36" spans="1:15" ht="31.9" customHeight="1" x14ac:dyDescent="0.2">
      <c r="A36" s="15" t="s">
        <v>521</v>
      </c>
      <c r="B36" s="4" t="str">
        <f>MID(D:D,10,4)</f>
        <v>2013</v>
      </c>
      <c r="C36" s="5" t="s">
        <v>485</v>
      </c>
      <c r="D36" s="4" t="s">
        <v>243</v>
      </c>
      <c r="E36" s="6" t="s">
        <v>244</v>
      </c>
      <c r="F36" s="7">
        <v>23000</v>
      </c>
      <c r="G36" s="7">
        <v>0</v>
      </c>
      <c r="H36" s="7">
        <v>0</v>
      </c>
      <c r="I36" s="7">
        <v>0</v>
      </c>
      <c r="J36" s="7">
        <v>23000</v>
      </c>
      <c r="K36" s="13">
        <v>0</v>
      </c>
      <c r="L36" s="7">
        <v>0</v>
      </c>
      <c r="M36" s="7">
        <v>0</v>
      </c>
      <c r="N36" s="7">
        <v>0</v>
      </c>
      <c r="O36" s="7">
        <v>0</v>
      </c>
    </row>
    <row r="37" spans="1:15" ht="22.15" customHeight="1" x14ac:dyDescent="0.2">
      <c r="A37" s="15" t="s">
        <v>503</v>
      </c>
      <c r="B37" s="4" t="str">
        <f>MID(D:D,8,4)</f>
        <v>2013</v>
      </c>
      <c r="C37" s="5" t="s">
        <v>485</v>
      </c>
      <c r="D37" s="4" t="s">
        <v>245</v>
      </c>
      <c r="E37" s="6" t="s">
        <v>88</v>
      </c>
      <c r="F37" s="7">
        <v>2000</v>
      </c>
      <c r="G37" s="7">
        <v>0</v>
      </c>
      <c r="H37" s="7">
        <v>0</v>
      </c>
      <c r="I37" s="7">
        <v>0</v>
      </c>
      <c r="J37" s="7">
        <v>2000</v>
      </c>
      <c r="K37" s="13">
        <v>0</v>
      </c>
      <c r="L37" s="7">
        <v>0</v>
      </c>
      <c r="M37" s="7">
        <v>0</v>
      </c>
      <c r="N37" s="7">
        <v>0</v>
      </c>
      <c r="O37" s="7">
        <v>0</v>
      </c>
    </row>
    <row r="38" spans="1:15" ht="22.15" customHeight="1" x14ac:dyDescent="0.2">
      <c r="A38" s="15" t="s">
        <v>525</v>
      </c>
      <c r="B38" s="4" t="str">
        <f>MID(D:D,10,4)</f>
        <v>2013</v>
      </c>
      <c r="C38" s="5" t="s">
        <v>485</v>
      </c>
      <c r="D38" s="4" t="s">
        <v>246</v>
      </c>
      <c r="E38" s="6" t="s">
        <v>17</v>
      </c>
      <c r="F38" s="7">
        <v>96518.56</v>
      </c>
      <c r="G38" s="7">
        <v>0</v>
      </c>
      <c r="H38" s="7">
        <v>0</v>
      </c>
      <c r="I38" s="7">
        <v>0</v>
      </c>
      <c r="J38" s="7">
        <v>96518.56</v>
      </c>
      <c r="K38" s="13">
        <v>0</v>
      </c>
      <c r="L38" s="7">
        <v>0</v>
      </c>
      <c r="M38" s="7">
        <v>0</v>
      </c>
      <c r="N38" s="7">
        <v>0</v>
      </c>
      <c r="O38" s="7">
        <v>0</v>
      </c>
    </row>
    <row r="39" spans="1:15" ht="22.15" customHeight="1" x14ac:dyDescent="0.2">
      <c r="A39" s="15" t="s">
        <v>526</v>
      </c>
      <c r="B39" s="4" t="str">
        <f>MID(D:D,10,4)</f>
        <v>2013</v>
      </c>
      <c r="C39" s="5" t="s">
        <v>485</v>
      </c>
      <c r="D39" s="4" t="s">
        <v>247</v>
      </c>
      <c r="E39" s="6" t="s">
        <v>377</v>
      </c>
      <c r="F39" s="7">
        <v>110899.44</v>
      </c>
      <c r="G39" s="7">
        <v>0</v>
      </c>
      <c r="H39" s="7">
        <v>0</v>
      </c>
      <c r="I39" s="7">
        <v>0</v>
      </c>
      <c r="J39" s="7">
        <v>110899.44</v>
      </c>
      <c r="K39" s="13">
        <v>0</v>
      </c>
      <c r="L39" s="7">
        <v>0</v>
      </c>
      <c r="M39" s="7">
        <v>0</v>
      </c>
      <c r="N39" s="7">
        <v>0</v>
      </c>
      <c r="O39" s="7">
        <v>0</v>
      </c>
    </row>
    <row r="40" spans="1:15" ht="22.15" customHeight="1" x14ac:dyDescent="0.2">
      <c r="A40" s="15" t="s">
        <v>527</v>
      </c>
      <c r="B40" s="4" t="str">
        <f>MID(D:D,10,4)</f>
        <v>2013</v>
      </c>
      <c r="C40" s="5" t="s">
        <v>485</v>
      </c>
      <c r="D40" s="4" t="s">
        <v>271</v>
      </c>
      <c r="E40" s="6" t="s">
        <v>242</v>
      </c>
      <c r="F40" s="7">
        <v>152000</v>
      </c>
      <c r="G40" s="7">
        <v>0</v>
      </c>
      <c r="H40" s="7">
        <v>0</v>
      </c>
      <c r="I40" s="7">
        <v>0</v>
      </c>
      <c r="J40" s="7">
        <v>152000</v>
      </c>
      <c r="K40" s="13">
        <v>0</v>
      </c>
      <c r="L40" s="7">
        <v>0</v>
      </c>
      <c r="M40" s="7">
        <v>0</v>
      </c>
      <c r="N40" s="7">
        <v>0</v>
      </c>
      <c r="O40" s="7">
        <v>0</v>
      </c>
    </row>
    <row r="41" spans="1:15" ht="22.15" customHeight="1" x14ac:dyDescent="0.2">
      <c r="A41" s="15" t="s">
        <v>521</v>
      </c>
      <c r="B41" s="4" t="str">
        <f>MID(D:D,10,4)</f>
        <v>2013</v>
      </c>
      <c r="C41" s="5" t="s">
        <v>485</v>
      </c>
      <c r="D41" s="4" t="s">
        <v>272</v>
      </c>
      <c r="E41" s="6" t="s">
        <v>244</v>
      </c>
      <c r="F41" s="7">
        <v>33000</v>
      </c>
      <c r="G41" s="7">
        <v>0</v>
      </c>
      <c r="H41" s="7">
        <v>0</v>
      </c>
      <c r="I41" s="7">
        <v>0</v>
      </c>
      <c r="J41" s="7">
        <v>33000</v>
      </c>
      <c r="K41" s="13">
        <v>0</v>
      </c>
      <c r="L41" s="7">
        <v>0</v>
      </c>
      <c r="M41" s="7">
        <v>0</v>
      </c>
      <c r="N41" s="7">
        <v>0</v>
      </c>
      <c r="O41" s="7">
        <v>0</v>
      </c>
    </row>
    <row r="42" spans="1:15" ht="11.85" customHeight="1" x14ac:dyDescent="0.2">
      <c r="A42" s="15" t="s">
        <v>503</v>
      </c>
      <c r="B42" s="4" t="str">
        <f>MID(D:D,8,4)</f>
        <v>2013</v>
      </c>
      <c r="C42" s="5" t="s">
        <v>485</v>
      </c>
      <c r="D42" s="4" t="s">
        <v>299</v>
      </c>
      <c r="E42" s="6" t="s">
        <v>88</v>
      </c>
      <c r="F42" s="7">
        <v>5733.54</v>
      </c>
      <c r="G42" s="7">
        <v>0</v>
      </c>
      <c r="H42" s="7">
        <v>0</v>
      </c>
      <c r="I42" s="7">
        <v>0</v>
      </c>
      <c r="J42" s="7">
        <v>5733.54</v>
      </c>
      <c r="K42" s="13">
        <v>0</v>
      </c>
      <c r="L42" s="7">
        <v>0</v>
      </c>
      <c r="M42" s="7">
        <v>0</v>
      </c>
      <c r="N42" s="7">
        <v>0</v>
      </c>
      <c r="O42" s="7">
        <v>0</v>
      </c>
    </row>
    <row r="43" spans="1:15" ht="22.15" customHeight="1" x14ac:dyDescent="0.2">
      <c r="A43" s="15" t="s">
        <v>525</v>
      </c>
      <c r="B43" s="4" t="str">
        <f>MID(D:D,10,4)</f>
        <v>2013</v>
      </c>
      <c r="C43" s="5" t="s">
        <v>485</v>
      </c>
      <c r="D43" s="4" t="s">
        <v>352</v>
      </c>
      <c r="E43" s="6" t="s">
        <v>17</v>
      </c>
      <c r="F43" s="7">
        <v>50120</v>
      </c>
      <c r="G43" s="7">
        <v>0</v>
      </c>
      <c r="H43" s="7">
        <v>0</v>
      </c>
      <c r="I43" s="7">
        <v>13000</v>
      </c>
      <c r="J43" s="7">
        <v>37120</v>
      </c>
      <c r="K43" s="13">
        <v>0.25937749401436599</v>
      </c>
      <c r="L43" s="7">
        <v>0</v>
      </c>
      <c r="M43" s="7">
        <v>13000</v>
      </c>
      <c r="N43" s="7">
        <v>0</v>
      </c>
      <c r="O43" s="7">
        <v>0</v>
      </c>
    </row>
    <row r="44" spans="1:15" ht="22.15" customHeight="1" x14ac:dyDescent="0.2">
      <c r="A44" s="15" t="s">
        <v>528</v>
      </c>
      <c r="B44" s="4" t="str">
        <f>MID(D:D,10,4)</f>
        <v>2013</v>
      </c>
      <c r="C44" s="5" t="s">
        <v>485</v>
      </c>
      <c r="D44" s="4" t="s">
        <v>358</v>
      </c>
      <c r="E44" s="6" t="s">
        <v>80</v>
      </c>
      <c r="F44" s="7">
        <v>188.12</v>
      </c>
      <c r="G44" s="7">
        <v>0</v>
      </c>
      <c r="H44" s="7">
        <v>0</v>
      </c>
      <c r="I44" s="7">
        <v>0</v>
      </c>
      <c r="J44" s="7">
        <v>188.12</v>
      </c>
      <c r="K44" s="13">
        <v>0</v>
      </c>
      <c r="L44" s="7">
        <v>0</v>
      </c>
      <c r="M44" s="7">
        <v>0</v>
      </c>
      <c r="N44" s="7">
        <v>0</v>
      </c>
      <c r="O44" s="7">
        <v>0</v>
      </c>
    </row>
    <row r="45" spans="1:15" ht="22.15" customHeight="1" x14ac:dyDescent="0.2">
      <c r="A45" s="15" t="s">
        <v>502</v>
      </c>
      <c r="B45" s="4" t="str">
        <f>MID(D:D,11,2)</f>
        <v>13</v>
      </c>
      <c r="C45" s="5">
        <v>2013</v>
      </c>
      <c r="D45" s="4" t="s">
        <v>383</v>
      </c>
      <c r="E45" s="6" t="s">
        <v>222</v>
      </c>
      <c r="F45" s="7">
        <v>5000</v>
      </c>
      <c r="G45" s="7">
        <v>0</v>
      </c>
      <c r="H45" s="7">
        <v>0</v>
      </c>
      <c r="I45" s="7">
        <v>0</v>
      </c>
      <c r="J45" s="7">
        <v>5000</v>
      </c>
      <c r="K45" s="13">
        <v>0</v>
      </c>
      <c r="L45" s="7">
        <v>0</v>
      </c>
      <c r="M45" s="7">
        <v>0</v>
      </c>
      <c r="N45" s="7">
        <v>0</v>
      </c>
      <c r="O45" s="7">
        <v>0</v>
      </c>
    </row>
    <row r="46" spans="1:15" ht="22.15" customHeight="1" x14ac:dyDescent="0.2">
      <c r="A46" s="15" t="s">
        <v>529</v>
      </c>
      <c r="B46" s="4" t="str">
        <f>MID(D:D,10,4)</f>
        <v>2013</v>
      </c>
      <c r="C46" s="5" t="s">
        <v>485</v>
      </c>
      <c r="D46" s="4" t="s">
        <v>376</v>
      </c>
      <c r="E46" s="6" t="s">
        <v>377</v>
      </c>
      <c r="F46" s="7">
        <v>20192.900000000001</v>
      </c>
      <c r="G46" s="7">
        <v>0</v>
      </c>
      <c r="H46" s="7">
        <v>0</v>
      </c>
      <c r="I46" s="7">
        <v>0</v>
      </c>
      <c r="J46" s="7">
        <v>20192.900000000001</v>
      </c>
      <c r="K46" s="13">
        <v>0</v>
      </c>
      <c r="L46" s="7">
        <v>0</v>
      </c>
      <c r="M46" s="7">
        <v>0</v>
      </c>
      <c r="N46" s="7">
        <v>0</v>
      </c>
      <c r="O46" s="7">
        <v>0</v>
      </c>
    </row>
    <row r="47" spans="1:15" ht="42.2" customHeight="1" x14ac:dyDescent="0.2">
      <c r="A47" s="15" t="s">
        <v>506</v>
      </c>
      <c r="B47" s="4" t="str">
        <f>MID(D:D,7,4)</f>
        <v>2014</v>
      </c>
      <c r="C47" s="5" t="s">
        <v>486</v>
      </c>
      <c r="D47" s="4" t="s">
        <v>86</v>
      </c>
      <c r="E47" s="6" t="s">
        <v>487</v>
      </c>
      <c r="F47" s="7">
        <v>6534</v>
      </c>
      <c r="G47" s="7">
        <v>0</v>
      </c>
      <c r="H47" s="7">
        <v>0</v>
      </c>
      <c r="I47" s="7">
        <v>0</v>
      </c>
      <c r="J47" s="7">
        <v>6534</v>
      </c>
      <c r="K47" s="13">
        <v>0</v>
      </c>
      <c r="L47" s="7">
        <v>0</v>
      </c>
      <c r="M47" s="7">
        <v>0</v>
      </c>
      <c r="N47" s="7">
        <v>0</v>
      </c>
      <c r="O47" s="7">
        <v>0</v>
      </c>
    </row>
    <row r="48" spans="1:15" ht="32.65" customHeight="1" x14ac:dyDescent="0.2">
      <c r="A48" s="15" t="s">
        <v>530</v>
      </c>
      <c r="B48" s="4" t="str">
        <f>MID(D:D,9,4)</f>
        <v>2014</v>
      </c>
      <c r="C48" s="5" t="s">
        <v>486</v>
      </c>
      <c r="D48" s="4" t="s">
        <v>108</v>
      </c>
      <c r="E48" s="6" t="s">
        <v>287</v>
      </c>
      <c r="F48" s="7">
        <v>379.3</v>
      </c>
      <c r="G48" s="7">
        <v>0</v>
      </c>
      <c r="H48" s="7">
        <v>0</v>
      </c>
      <c r="I48" s="7">
        <v>0</v>
      </c>
      <c r="J48" s="7">
        <v>379.3</v>
      </c>
      <c r="K48" s="13">
        <v>0</v>
      </c>
      <c r="L48" s="7">
        <v>0</v>
      </c>
      <c r="M48" s="7">
        <v>0</v>
      </c>
      <c r="N48" s="7">
        <v>0</v>
      </c>
      <c r="O48" s="7">
        <v>0</v>
      </c>
    </row>
    <row r="49" spans="1:15" ht="21.4" customHeight="1" x14ac:dyDescent="0.2">
      <c r="A49" s="15" t="s">
        <v>531</v>
      </c>
      <c r="B49" s="4" t="str">
        <f>MID(D:D,9,4)</f>
        <v>2014</v>
      </c>
      <c r="C49" s="5" t="s">
        <v>486</v>
      </c>
      <c r="D49" s="4" t="s">
        <v>109</v>
      </c>
      <c r="E49" s="6" t="s">
        <v>488</v>
      </c>
      <c r="F49" s="7">
        <v>1000</v>
      </c>
      <c r="G49" s="7">
        <v>0</v>
      </c>
      <c r="H49" s="7">
        <v>0</v>
      </c>
      <c r="I49" s="7">
        <v>0</v>
      </c>
      <c r="J49" s="7">
        <v>1000</v>
      </c>
      <c r="K49" s="13">
        <v>0</v>
      </c>
      <c r="L49" s="7">
        <v>0</v>
      </c>
      <c r="M49" s="7">
        <v>0</v>
      </c>
      <c r="N49" s="7">
        <v>0</v>
      </c>
      <c r="O49" s="7">
        <v>0</v>
      </c>
    </row>
    <row r="50" spans="1:15" ht="32.65" customHeight="1" x14ac:dyDescent="0.2">
      <c r="A50" s="15" t="s">
        <v>529</v>
      </c>
      <c r="B50" s="4" t="str">
        <f>MID(D:D,9,4)</f>
        <v>2014</v>
      </c>
      <c r="C50" s="5" t="s">
        <v>486</v>
      </c>
      <c r="D50" s="4" t="s">
        <v>110</v>
      </c>
      <c r="E50" s="6" t="s">
        <v>489</v>
      </c>
      <c r="F50" s="7">
        <v>741.26</v>
      </c>
      <c r="G50" s="7">
        <v>0</v>
      </c>
      <c r="H50" s="7">
        <v>0</v>
      </c>
      <c r="I50" s="7">
        <v>0</v>
      </c>
      <c r="J50" s="7">
        <v>741.26</v>
      </c>
      <c r="K50" s="13">
        <v>0</v>
      </c>
      <c r="L50" s="7">
        <v>0</v>
      </c>
      <c r="M50" s="7">
        <v>0</v>
      </c>
      <c r="N50" s="7">
        <v>0</v>
      </c>
      <c r="O50" s="7">
        <v>0</v>
      </c>
    </row>
    <row r="51" spans="1:15" ht="32.65" customHeight="1" x14ac:dyDescent="0.2">
      <c r="A51" s="15" t="s">
        <v>532</v>
      </c>
      <c r="B51" s="4" t="str">
        <f>MID(D:D,7,4)</f>
        <v>2014</v>
      </c>
      <c r="C51" s="5" t="s">
        <v>486</v>
      </c>
      <c r="D51" s="4" t="s">
        <v>123</v>
      </c>
      <c r="E51" s="6" t="s">
        <v>124</v>
      </c>
      <c r="F51" s="7">
        <v>36727.11</v>
      </c>
      <c r="G51" s="7">
        <v>0</v>
      </c>
      <c r="H51" s="7">
        <v>0</v>
      </c>
      <c r="I51" s="7">
        <v>319.3</v>
      </c>
      <c r="J51" s="7">
        <v>36407.81</v>
      </c>
      <c r="K51" s="13">
        <v>8.6938504009708394E-3</v>
      </c>
      <c r="L51" s="7">
        <v>0</v>
      </c>
      <c r="M51" s="7">
        <v>319.3</v>
      </c>
      <c r="N51" s="7">
        <v>0</v>
      </c>
      <c r="O51" s="7">
        <v>0</v>
      </c>
    </row>
    <row r="52" spans="1:15" ht="22.15" customHeight="1" x14ac:dyDescent="0.2">
      <c r="A52" s="15" t="s">
        <v>521</v>
      </c>
      <c r="B52" s="4" t="str">
        <f>MID(D:D,9,4)</f>
        <v>2014</v>
      </c>
      <c r="C52" s="5" t="s">
        <v>486</v>
      </c>
      <c r="D52" s="4" t="s">
        <v>274</v>
      </c>
      <c r="E52" s="6" t="s">
        <v>244</v>
      </c>
      <c r="F52" s="7">
        <v>35000</v>
      </c>
      <c r="G52" s="7">
        <v>0</v>
      </c>
      <c r="H52" s="7">
        <v>0</v>
      </c>
      <c r="I52" s="7">
        <v>0</v>
      </c>
      <c r="J52" s="7">
        <v>35000</v>
      </c>
      <c r="K52" s="13">
        <v>0</v>
      </c>
      <c r="L52" s="7">
        <v>0</v>
      </c>
      <c r="M52" s="7">
        <v>0</v>
      </c>
      <c r="N52" s="7">
        <v>0</v>
      </c>
      <c r="O52" s="7">
        <v>0</v>
      </c>
    </row>
    <row r="53" spans="1:15" ht="22.15" customHeight="1" x14ac:dyDescent="0.2">
      <c r="A53" s="15" t="s">
        <v>533</v>
      </c>
      <c r="B53" s="4" t="str">
        <f>MID(D:D,9,4)</f>
        <v>2014</v>
      </c>
      <c r="C53" s="5" t="s">
        <v>486</v>
      </c>
      <c r="D53" s="4" t="s">
        <v>283</v>
      </c>
      <c r="E53" s="6" t="s">
        <v>344</v>
      </c>
      <c r="F53" s="7">
        <v>16081.59</v>
      </c>
      <c r="G53" s="7">
        <v>0</v>
      </c>
      <c r="H53" s="7">
        <v>0</v>
      </c>
      <c r="I53" s="7">
        <v>4258</v>
      </c>
      <c r="J53" s="7">
        <v>11823.59</v>
      </c>
      <c r="K53" s="13">
        <v>0.26477481393319902</v>
      </c>
      <c r="L53" s="7">
        <v>0</v>
      </c>
      <c r="M53" s="7">
        <v>4258</v>
      </c>
      <c r="N53" s="7">
        <v>0</v>
      </c>
      <c r="O53" s="7">
        <v>0</v>
      </c>
    </row>
    <row r="54" spans="1:15" ht="22.15" customHeight="1" x14ac:dyDescent="0.2">
      <c r="A54" s="15" t="s">
        <v>527</v>
      </c>
      <c r="B54" s="4" t="str">
        <f>MID(D:D,9,4)</f>
        <v>2014</v>
      </c>
      <c r="C54" s="5" t="s">
        <v>486</v>
      </c>
      <c r="D54" s="4" t="s">
        <v>284</v>
      </c>
      <c r="E54" s="6" t="s">
        <v>348</v>
      </c>
      <c r="F54" s="7">
        <v>23858.58</v>
      </c>
      <c r="G54" s="7">
        <v>0</v>
      </c>
      <c r="H54" s="7">
        <v>0</v>
      </c>
      <c r="I54" s="7">
        <v>0</v>
      </c>
      <c r="J54" s="7">
        <v>23858.58</v>
      </c>
      <c r="K54" s="13">
        <v>0</v>
      </c>
      <c r="L54" s="7">
        <v>0</v>
      </c>
      <c r="M54" s="7">
        <v>0</v>
      </c>
      <c r="N54" s="7">
        <v>0</v>
      </c>
      <c r="O54" s="7">
        <v>0</v>
      </c>
    </row>
    <row r="55" spans="1:15" ht="22.15" customHeight="1" x14ac:dyDescent="0.2">
      <c r="A55" s="15" t="s">
        <v>534</v>
      </c>
      <c r="B55" s="4" t="str">
        <f>MID(D:D,9,4)</f>
        <v>2014</v>
      </c>
      <c r="C55" s="5" t="s">
        <v>486</v>
      </c>
      <c r="D55" s="4" t="s">
        <v>285</v>
      </c>
      <c r="E55" s="6" t="s">
        <v>267</v>
      </c>
      <c r="F55" s="7">
        <v>11917.51</v>
      </c>
      <c r="G55" s="7">
        <v>0</v>
      </c>
      <c r="H55" s="7">
        <v>0</v>
      </c>
      <c r="I55" s="7">
        <v>4130.9399999999996</v>
      </c>
      <c r="J55" s="7">
        <v>7786.57</v>
      </c>
      <c r="K55" s="13">
        <v>0.346627777111158</v>
      </c>
      <c r="L55" s="7">
        <v>0</v>
      </c>
      <c r="M55" s="7">
        <v>4130.9399999999996</v>
      </c>
      <c r="N55" s="7">
        <v>0</v>
      </c>
      <c r="O55" s="7">
        <v>0</v>
      </c>
    </row>
    <row r="56" spans="1:15" ht="21.4" customHeight="1" x14ac:dyDescent="0.2">
      <c r="A56" s="15" t="s">
        <v>535</v>
      </c>
      <c r="B56" s="4" t="str">
        <f>MID(D:D,9,4)</f>
        <v>2014</v>
      </c>
      <c r="C56" s="5" t="s">
        <v>486</v>
      </c>
      <c r="D56" s="4" t="s">
        <v>290</v>
      </c>
      <c r="E56" s="6" t="s">
        <v>107</v>
      </c>
      <c r="F56" s="7">
        <v>3781.91</v>
      </c>
      <c r="G56" s="7">
        <v>0</v>
      </c>
      <c r="H56" s="7">
        <v>0</v>
      </c>
      <c r="I56" s="7">
        <v>0</v>
      </c>
      <c r="J56" s="7">
        <v>3781.91</v>
      </c>
      <c r="K56" s="13">
        <v>0</v>
      </c>
      <c r="L56" s="7">
        <v>0</v>
      </c>
      <c r="M56" s="7">
        <v>0</v>
      </c>
      <c r="N56" s="7">
        <v>0</v>
      </c>
      <c r="O56" s="7">
        <v>0</v>
      </c>
    </row>
    <row r="57" spans="1:15" ht="32.65" customHeight="1" x14ac:dyDescent="0.2">
      <c r="A57" s="15" t="s">
        <v>514</v>
      </c>
      <c r="B57" s="4" t="str">
        <f t="shared" ref="B57:B64" si="0">MID(D:D,10,4)</f>
        <v>2014</v>
      </c>
      <c r="C57" s="5" t="s">
        <v>486</v>
      </c>
      <c r="D57" s="4" t="s">
        <v>294</v>
      </c>
      <c r="E57" s="6" t="s">
        <v>255</v>
      </c>
      <c r="F57" s="7">
        <v>10447.700000000001</v>
      </c>
      <c r="G57" s="7">
        <v>0</v>
      </c>
      <c r="H57" s="7">
        <v>0</v>
      </c>
      <c r="I57" s="7">
        <v>0</v>
      </c>
      <c r="J57" s="7">
        <v>10447.700000000001</v>
      </c>
      <c r="K57" s="13">
        <v>0</v>
      </c>
      <c r="L57" s="7">
        <v>0</v>
      </c>
      <c r="M57" s="7">
        <v>0</v>
      </c>
      <c r="N57" s="7">
        <v>0</v>
      </c>
      <c r="O57" s="7">
        <v>0</v>
      </c>
    </row>
    <row r="58" spans="1:15" ht="22.15" customHeight="1" x14ac:dyDescent="0.2">
      <c r="A58" s="15" t="s">
        <v>529</v>
      </c>
      <c r="B58" s="4" t="str">
        <f t="shared" si="0"/>
        <v>2014</v>
      </c>
      <c r="C58" s="5" t="s">
        <v>486</v>
      </c>
      <c r="D58" s="4" t="s">
        <v>295</v>
      </c>
      <c r="E58" s="6" t="s">
        <v>270</v>
      </c>
      <c r="F58" s="7">
        <v>3722.14</v>
      </c>
      <c r="G58" s="7">
        <v>0</v>
      </c>
      <c r="H58" s="7">
        <v>0</v>
      </c>
      <c r="I58" s="7">
        <v>0</v>
      </c>
      <c r="J58" s="7">
        <v>3722.14</v>
      </c>
      <c r="K58" s="13">
        <v>0</v>
      </c>
      <c r="L58" s="7">
        <v>0</v>
      </c>
      <c r="M58" s="7">
        <v>0</v>
      </c>
      <c r="N58" s="7">
        <v>0</v>
      </c>
      <c r="O58" s="7">
        <v>0</v>
      </c>
    </row>
    <row r="59" spans="1:15" ht="22.15" customHeight="1" x14ac:dyDescent="0.2">
      <c r="A59" s="15" t="s">
        <v>536</v>
      </c>
      <c r="B59" s="4" t="str">
        <f t="shared" si="0"/>
        <v>2014</v>
      </c>
      <c r="C59" s="5" t="s">
        <v>486</v>
      </c>
      <c r="D59" s="4" t="s">
        <v>296</v>
      </c>
      <c r="E59" s="6" t="s">
        <v>224</v>
      </c>
      <c r="F59" s="7">
        <v>1389.42</v>
      </c>
      <c r="G59" s="7">
        <v>0</v>
      </c>
      <c r="H59" s="7">
        <v>0</v>
      </c>
      <c r="I59" s="7">
        <v>0</v>
      </c>
      <c r="J59" s="7">
        <v>1389.42</v>
      </c>
      <c r="K59" s="13">
        <v>0</v>
      </c>
      <c r="L59" s="7">
        <v>0</v>
      </c>
      <c r="M59" s="7">
        <v>0</v>
      </c>
      <c r="N59" s="7">
        <v>0</v>
      </c>
      <c r="O59" s="7">
        <v>0</v>
      </c>
    </row>
    <row r="60" spans="1:15" ht="22.15" customHeight="1" x14ac:dyDescent="0.2">
      <c r="A60" s="15" t="s">
        <v>514</v>
      </c>
      <c r="B60" s="4" t="str">
        <f t="shared" si="0"/>
        <v>2014</v>
      </c>
      <c r="C60" s="5" t="s">
        <v>486</v>
      </c>
      <c r="D60" s="4" t="s">
        <v>343</v>
      </c>
      <c r="E60" s="6" t="s">
        <v>344</v>
      </c>
      <c r="F60" s="7">
        <v>36939.5</v>
      </c>
      <c r="G60" s="7">
        <v>0</v>
      </c>
      <c r="H60" s="7">
        <v>0</v>
      </c>
      <c r="I60" s="7">
        <v>1825.3</v>
      </c>
      <c r="J60" s="7">
        <v>35114.199999999997</v>
      </c>
      <c r="K60" s="13">
        <v>4.9413229740521702E-2</v>
      </c>
      <c r="L60" s="7">
        <v>0</v>
      </c>
      <c r="M60" s="7">
        <v>1825.3</v>
      </c>
      <c r="N60" s="7">
        <v>0</v>
      </c>
      <c r="O60" s="7">
        <v>0</v>
      </c>
    </row>
    <row r="61" spans="1:15" ht="22.15" customHeight="1" x14ac:dyDescent="0.2">
      <c r="A61" s="15" t="s">
        <v>537</v>
      </c>
      <c r="B61" s="4" t="str">
        <f t="shared" si="0"/>
        <v>2014</v>
      </c>
      <c r="C61" s="5" t="s">
        <v>486</v>
      </c>
      <c r="D61" s="4" t="s">
        <v>347</v>
      </c>
      <c r="E61" s="6" t="s">
        <v>348</v>
      </c>
      <c r="F61" s="7">
        <v>53488.95</v>
      </c>
      <c r="G61" s="7">
        <v>0</v>
      </c>
      <c r="H61" s="7">
        <v>0</v>
      </c>
      <c r="I61" s="7">
        <v>0</v>
      </c>
      <c r="J61" s="7">
        <v>53488.95</v>
      </c>
      <c r="K61" s="13">
        <v>0</v>
      </c>
      <c r="L61" s="7">
        <v>0</v>
      </c>
      <c r="M61" s="7">
        <v>0</v>
      </c>
      <c r="N61" s="7">
        <v>0</v>
      </c>
      <c r="O61" s="7">
        <v>0</v>
      </c>
    </row>
    <row r="62" spans="1:15" ht="22.15" customHeight="1" x14ac:dyDescent="0.2">
      <c r="A62" s="15" t="s">
        <v>536</v>
      </c>
      <c r="B62" s="4" t="str">
        <f t="shared" si="0"/>
        <v>2014</v>
      </c>
      <c r="C62" s="5" t="s">
        <v>486</v>
      </c>
      <c r="D62" s="4" t="s">
        <v>349</v>
      </c>
      <c r="E62" s="6" t="s">
        <v>350</v>
      </c>
      <c r="F62" s="7">
        <v>1</v>
      </c>
      <c r="G62" s="7">
        <v>0</v>
      </c>
      <c r="H62" s="7">
        <v>0</v>
      </c>
      <c r="I62" s="7">
        <v>0</v>
      </c>
      <c r="J62" s="7">
        <v>1</v>
      </c>
      <c r="K62" s="13">
        <v>0</v>
      </c>
      <c r="L62" s="7">
        <v>0</v>
      </c>
      <c r="M62" s="7">
        <v>0</v>
      </c>
      <c r="N62" s="7">
        <v>0</v>
      </c>
      <c r="O62" s="7">
        <v>0</v>
      </c>
    </row>
    <row r="63" spans="1:15" ht="22.15" customHeight="1" x14ac:dyDescent="0.2">
      <c r="A63" s="15" t="s">
        <v>538</v>
      </c>
      <c r="B63" s="4" t="str">
        <f t="shared" si="0"/>
        <v>2014</v>
      </c>
      <c r="C63" s="5" t="s">
        <v>486</v>
      </c>
      <c r="D63" s="4" t="s">
        <v>351</v>
      </c>
      <c r="E63" s="6" t="s">
        <v>267</v>
      </c>
      <c r="F63" s="7">
        <v>12701.9</v>
      </c>
      <c r="G63" s="7">
        <v>0</v>
      </c>
      <c r="H63" s="7">
        <v>0</v>
      </c>
      <c r="I63" s="7">
        <v>0</v>
      </c>
      <c r="J63" s="7">
        <v>12701.9</v>
      </c>
      <c r="K63" s="13">
        <v>0</v>
      </c>
      <c r="L63" s="7">
        <v>0</v>
      </c>
      <c r="M63" s="7">
        <v>0</v>
      </c>
      <c r="N63" s="7">
        <v>0</v>
      </c>
      <c r="O63" s="7">
        <v>0</v>
      </c>
    </row>
    <row r="64" spans="1:15" ht="22.15" customHeight="1" x14ac:dyDescent="0.2">
      <c r="A64" s="15" t="s">
        <v>539</v>
      </c>
      <c r="B64" s="4" t="str">
        <f t="shared" si="0"/>
        <v>2014</v>
      </c>
      <c r="C64" s="5" t="s">
        <v>486</v>
      </c>
      <c r="D64" s="4" t="s">
        <v>361</v>
      </c>
      <c r="E64" s="6" t="s">
        <v>107</v>
      </c>
      <c r="F64" s="7">
        <v>38196.519999999997</v>
      </c>
      <c r="G64" s="7">
        <v>0</v>
      </c>
      <c r="H64" s="7">
        <v>0</v>
      </c>
      <c r="I64" s="7">
        <v>0</v>
      </c>
      <c r="J64" s="7">
        <v>38196.519999999997</v>
      </c>
      <c r="K64" s="13">
        <v>0</v>
      </c>
      <c r="L64" s="7">
        <v>0</v>
      </c>
      <c r="M64" s="7">
        <v>0</v>
      </c>
      <c r="N64" s="7">
        <v>0</v>
      </c>
      <c r="O64" s="7">
        <v>0</v>
      </c>
    </row>
    <row r="65" spans="1:15" ht="22.15" customHeight="1" x14ac:dyDescent="0.2">
      <c r="A65" s="15" t="s">
        <v>517</v>
      </c>
      <c r="B65" s="4" t="str">
        <f>MID(D:D,9,4)</f>
        <v>2014</v>
      </c>
      <c r="C65" s="5" t="s">
        <v>486</v>
      </c>
      <c r="D65" s="4" t="s">
        <v>364</v>
      </c>
      <c r="E65" s="6"/>
      <c r="F65" s="7">
        <v>2399.81</v>
      </c>
      <c r="G65" s="7">
        <v>0</v>
      </c>
      <c r="H65" s="7">
        <v>0</v>
      </c>
      <c r="I65" s="7">
        <v>0</v>
      </c>
      <c r="J65" s="7">
        <v>2399.81</v>
      </c>
      <c r="K65" s="13">
        <v>0</v>
      </c>
      <c r="L65" s="7">
        <v>0</v>
      </c>
      <c r="M65" s="7">
        <v>0</v>
      </c>
      <c r="N65" s="7">
        <v>0</v>
      </c>
      <c r="O65" s="7">
        <v>0</v>
      </c>
    </row>
    <row r="66" spans="1:15" ht="21.4" customHeight="1" x14ac:dyDescent="0.2">
      <c r="A66" s="15" t="s">
        <v>540</v>
      </c>
      <c r="B66" s="4" t="str">
        <f t="shared" ref="B66:B82" si="1">MID(D:D,10,4)</f>
        <v>2014</v>
      </c>
      <c r="C66" s="5" t="s">
        <v>486</v>
      </c>
      <c r="D66" s="4" t="s">
        <v>374</v>
      </c>
      <c r="E66" s="6" t="s">
        <v>121</v>
      </c>
      <c r="F66" s="7">
        <v>58778</v>
      </c>
      <c r="G66" s="7">
        <v>0</v>
      </c>
      <c r="H66" s="7">
        <v>0</v>
      </c>
      <c r="I66" s="7">
        <v>0</v>
      </c>
      <c r="J66" s="7">
        <v>58778</v>
      </c>
      <c r="K66" s="13">
        <v>0</v>
      </c>
      <c r="L66" s="7">
        <v>0</v>
      </c>
      <c r="M66" s="7">
        <v>0</v>
      </c>
      <c r="N66" s="7">
        <v>0</v>
      </c>
      <c r="O66" s="7">
        <v>0</v>
      </c>
    </row>
    <row r="67" spans="1:15" ht="22.15" customHeight="1" x14ac:dyDescent="0.2">
      <c r="A67" s="15" t="s">
        <v>541</v>
      </c>
      <c r="B67" s="4" t="str">
        <f t="shared" si="1"/>
        <v>2014</v>
      </c>
      <c r="C67" s="5" t="s">
        <v>486</v>
      </c>
      <c r="D67" s="4" t="s">
        <v>375</v>
      </c>
      <c r="E67" s="6" t="s">
        <v>17</v>
      </c>
      <c r="F67" s="7">
        <v>33374.15</v>
      </c>
      <c r="G67" s="7">
        <v>0</v>
      </c>
      <c r="H67" s="7">
        <v>0</v>
      </c>
      <c r="I67" s="7">
        <v>0</v>
      </c>
      <c r="J67" s="7">
        <v>33374.15</v>
      </c>
      <c r="K67" s="13">
        <v>0</v>
      </c>
      <c r="L67" s="7">
        <v>0</v>
      </c>
      <c r="M67" s="7">
        <v>0</v>
      </c>
      <c r="N67" s="7">
        <v>0</v>
      </c>
      <c r="O67" s="7">
        <v>0</v>
      </c>
    </row>
    <row r="68" spans="1:15" ht="22.15" customHeight="1" x14ac:dyDescent="0.2">
      <c r="A68" s="15" t="s">
        <v>542</v>
      </c>
      <c r="B68" s="4" t="str">
        <f t="shared" si="1"/>
        <v>2014</v>
      </c>
      <c r="C68" s="5" t="s">
        <v>486</v>
      </c>
      <c r="D68" s="4" t="s">
        <v>390</v>
      </c>
      <c r="E68" s="6" t="s">
        <v>255</v>
      </c>
      <c r="F68" s="7">
        <v>41391</v>
      </c>
      <c r="G68" s="7">
        <v>0</v>
      </c>
      <c r="H68" s="7">
        <v>0</v>
      </c>
      <c r="I68" s="7">
        <v>0</v>
      </c>
      <c r="J68" s="7">
        <v>41391</v>
      </c>
      <c r="K68" s="13">
        <v>0</v>
      </c>
      <c r="L68" s="7">
        <v>0</v>
      </c>
      <c r="M68" s="7">
        <v>0</v>
      </c>
      <c r="N68" s="7">
        <v>0</v>
      </c>
      <c r="O68" s="7">
        <v>0</v>
      </c>
    </row>
    <row r="69" spans="1:15" ht="22.15" customHeight="1" x14ac:dyDescent="0.2">
      <c r="A69" s="15" t="s">
        <v>543</v>
      </c>
      <c r="B69" s="4" t="str">
        <f t="shared" si="1"/>
        <v>2014</v>
      </c>
      <c r="C69" s="5" t="s">
        <v>486</v>
      </c>
      <c r="D69" s="4" t="s">
        <v>391</v>
      </c>
      <c r="E69" s="6" t="s">
        <v>55</v>
      </c>
      <c r="F69" s="7">
        <v>9958.9500000000007</v>
      </c>
      <c r="G69" s="7">
        <v>0</v>
      </c>
      <c r="H69" s="7">
        <v>0</v>
      </c>
      <c r="I69" s="7">
        <v>0</v>
      </c>
      <c r="J69" s="7">
        <v>9958.9500000000007</v>
      </c>
      <c r="K69" s="13">
        <v>0</v>
      </c>
      <c r="L69" s="7">
        <v>0</v>
      </c>
      <c r="M69" s="7">
        <v>0</v>
      </c>
      <c r="N69" s="7">
        <v>0</v>
      </c>
      <c r="O69" s="7">
        <v>0</v>
      </c>
    </row>
    <row r="70" spans="1:15" ht="22.15" customHeight="1" x14ac:dyDescent="0.2">
      <c r="A70" s="15" t="s">
        <v>544</v>
      </c>
      <c r="B70" s="4" t="str">
        <f t="shared" si="1"/>
        <v>2014</v>
      </c>
      <c r="C70" s="5" t="s">
        <v>486</v>
      </c>
      <c r="D70" s="4" t="s">
        <v>392</v>
      </c>
      <c r="E70" s="6" t="s">
        <v>220</v>
      </c>
      <c r="F70" s="7">
        <v>547.03</v>
      </c>
      <c r="G70" s="7">
        <v>0</v>
      </c>
      <c r="H70" s="7">
        <v>0</v>
      </c>
      <c r="I70" s="7">
        <v>0</v>
      </c>
      <c r="J70" s="7">
        <v>547.03</v>
      </c>
      <c r="K70" s="13">
        <v>0</v>
      </c>
      <c r="L70" s="7">
        <v>0</v>
      </c>
      <c r="M70" s="7">
        <v>0</v>
      </c>
      <c r="N70" s="7">
        <v>0</v>
      </c>
      <c r="O70" s="7">
        <v>0</v>
      </c>
    </row>
    <row r="71" spans="1:15" ht="22.15" customHeight="1" x14ac:dyDescent="0.2">
      <c r="A71" s="15" t="s">
        <v>536</v>
      </c>
      <c r="B71" s="4" t="str">
        <f t="shared" si="1"/>
        <v>2014</v>
      </c>
      <c r="C71" s="5" t="s">
        <v>486</v>
      </c>
      <c r="D71" s="4" t="s">
        <v>393</v>
      </c>
      <c r="E71" s="6" t="s">
        <v>310</v>
      </c>
      <c r="F71" s="7">
        <v>500</v>
      </c>
      <c r="G71" s="7">
        <v>0</v>
      </c>
      <c r="H71" s="7">
        <v>0</v>
      </c>
      <c r="I71" s="7">
        <v>0</v>
      </c>
      <c r="J71" s="7">
        <v>500</v>
      </c>
      <c r="K71" s="13">
        <v>0</v>
      </c>
      <c r="L71" s="7">
        <v>0</v>
      </c>
      <c r="M71" s="7">
        <v>0</v>
      </c>
      <c r="N71" s="7">
        <v>0</v>
      </c>
      <c r="O71" s="7">
        <v>0</v>
      </c>
    </row>
    <row r="72" spans="1:15" ht="22.15" customHeight="1" x14ac:dyDescent="0.2">
      <c r="A72" s="15" t="s">
        <v>545</v>
      </c>
      <c r="B72" s="4" t="str">
        <f t="shared" si="1"/>
        <v>2014</v>
      </c>
      <c r="C72" s="5" t="s">
        <v>486</v>
      </c>
      <c r="D72" s="4" t="s">
        <v>394</v>
      </c>
      <c r="E72" s="6" t="s">
        <v>490</v>
      </c>
      <c r="F72" s="7">
        <v>420.9</v>
      </c>
      <c r="G72" s="7">
        <v>0</v>
      </c>
      <c r="H72" s="7">
        <v>0</v>
      </c>
      <c r="I72" s="7">
        <v>0</v>
      </c>
      <c r="J72" s="7">
        <v>420.9</v>
      </c>
      <c r="K72" s="13">
        <v>0</v>
      </c>
      <c r="L72" s="7">
        <v>0</v>
      </c>
      <c r="M72" s="7">
        <v>0</v>
      </c>
      <c r="N72" s="7">
        <v>0</v>
      </c>
      <c r="O72" s="7">
        <v>0</v>
      </c>
    </row>
    <row r="73" spans="1:15" ht="22.15" customHeight="1" x14ac:dyDescent="0.2">
      <c r="A73" s="15" t="s">
        <v>546</v>
      </c>
      <c r="B73" s="4" t="str">
        <f t="shared" si="1"/>
        <v>2014</v>
      </c>
      <c r="C73" s="5" t="s">
        <v>486</v>
      </c>
      <c r="D73" s="4" t="s">
        <v>400</v>
      </c>
      <c r="E73" s="6" t="s">
        <v>255</v>
      </c>
      <c r="F73" s="7">
        <v>5000</v>
      </c>
      <c r="G73" s="7">
        <v>0</v>
      </c>
      <c r="H73" s="7">
        <v>0</v>
      </c>
      <c r="I73" s="7">
        <v>0</v>
      </c>
      <c r="J73" s="7">
        <v>5000</v>
      </c>
      <c r="K73" s="13">
        <v>0</v>
      </c>
      <c r="L73" s="7">
        <v>0</v>
      </c>
      <c r="M73" s="7">
        <v>0</v>
      </c>
      <c r="N73" s="7">
        <v>0</v>
      </c>
      <c r="O73" s="7">
        <v>0</v>
      </c>
    </row>
    <row r="74" spans="1:15" ht="32.65" customHeight="1" x14ac:dyDescent="0.2">
      <c r="A74" s="4"/>
      <c r="B74" s="4" t="str">
        <f t="shared" si="1"/>
        <v>2014</v>
      </c>
      <c r="C74" s="5" t="s">
        <v>486</v>
      </c>
      <c r="D74" s="4" t="s">
        <v>401</v>
      </c>
      <c r="E74" s="6"/>
      <c r="F74" s="7">
        <v>862.48</v>
      </c>
      <c r="G74" s="7">
        <v>0</v>
      </c>
      <c r="H74" s="7">
        <v>0</v>
      </c>
      <c r="I74" s="7">
        <v>0</v>
      </c>
      <c r="J74" s="7">
        <v>862.48</v>
      </c>
      <c r="K74" s="13">
        <v>0</v>
      </c>
      <c r="L74" s="7">
        <v>0</v>
      </c>
      <c r="M74" s="7">
        <v>0</v>
      </c>
      <c r="N74" s="7">
        <v>0</v>
      </c>
      <c r="O74" s="7">
        <v>0</v>
      </c>
    </row>
    <row r="75" spans="1:15" ht="22.15" customHeight="1" x14ac:dyDescent="0.2">
      <c r="A75" s="15" t="s">
        <v>547</v>
      </c>
      <c r="B75" s="4" t="str">
        <f t="shared" si="1"/>
        <v>2014</v>
      </c>
      <c r="C75" s="5" t="s">
        <v>486</v>
      </c>
      <c r="D75" s="4" t="s">
        <v>402</v>
      </c>
      <c r="E75" s="17" t="s">
        <v>550</v>
      </c>
      <c r="F75" s="7">
        <v>16.899999999999999</v>
      </c>
      <c r="G75" s="7">
        <v>0</v>
      </c>
      <c r="H75" s="7">
        <v>0</v>
      </c>
      <c r="I75" s="7">
        <v>0</v>
      </c>
      <c r="J75" s="7">
        <v>16.899999999999999</v>
      </c>
      <c r="K75" s="13">
        <v>0</v>
      </c>
      <c r="L75" s="7">
        <v>0</v>
      </c>
      <c r="M75" s="7">
        <v>0</v>
      </c>
      <c r="N75" s="7">
        <v>0</v>
      </c>
      <c r="O75" s="7">
        <v>0</v>
      </c>
    </row>
    <row r="76" spans="1:15" ht="22.15" customHeight="1" x14ac:dyDescent="0.2">
      <c r="A76" s="15" t="s">
        <v>548</v>
      </c>
      <c r="B76" s="4" t="str">
        <f t="shared" si="1"/>
        <v>2014</v>
      </c>
      <c r="C76" s="5" t="s">
        <v>486</v>
      </c>
      <c r="D76" s="4" t="s">
        <v>450</v>
      </c>
      <c r="E76" s="6" t="s">
        <v>25</v>
      </c>
      <c r="F76" s="7">
        <v>18000</v>
      </c>
      <c r="G76" s="7">
        <v>0</v>
      </c>
      <c r="H76" s="7">
        <v>0</v>
      </c>
      <c r="I76" s="7">
        <v>0</v>
      </c>
      <c r="J76" s="7">
        <v>18000</v>
      </c>
      <c r="K76" s="13">
        <v>0</v>
      </c>
      <c r="L76" s="7">
        <v>0</v>
      </c>
      <c r="M76" s="7">
        <v>0</v>
      </c>
      <c r="N76" s="7">
        <v>0</v>
      </c>
      <c r="O76" s="7">
        <v>0</v>
      </c>
    </row>
    <row r="77" spans="1:15" ht="21.4" customHeight="1" x14ac:dyDescent="0.2">
      <c r="A77" s="15" t="s">
        <v>549</v>
      </c>
      <c r="B77" s="4" t="str">
        <f t="shared" si="1"/>
        <v>2014</v>
      </c>
      <c r="C77" s="5" t="s">
        <v>486</v>
      </c>
      <c r="D77" s="4" t="s">
        <v>451</v>
      </c>
      <c r="E77" s="6" t="s">
        <v>219</v>
      </c>
      <c r="F77" s="7">
        <v>11523.5</v>
      </c>
      <c r="G77" s="7">
        <v>0</v>
      </c>
      <c r="H77" s="7">
        <v>0</v>
      </c>
      <c r="I77" s="7">
        <v>0</v>
      </c>
      <c r="J77" s="7">
        <v>11523.5</v>
      </c>
      <c r="K77" s="13">
        <v>0</v>
      </c>
      <c r="L77" s="7">
        <v>0</v>
      </c>
      <c r="M77" s="7">
        <v>0</v>
      </c>
      <c r="N77" s="7">
        <v>0</v>
      </c>
      <c r="O77" s="7">
        <v>0</v>
      </c>
    </row>
    <row r="78" spans="1:15" ht="12.6" customHeight="1" x14ac:dyDescent="0.2">
      <c r="A78" s="15" t="s">
        <v>551</v>
      </c>
      <c r="B78" s="4" t="str">
        <f t="shared" si="1"/>
        <v>2014</v>
      </c>
      <c r="C78" s="5" t="s">
        <v>486</v>
      </c>
      <c r="D78" s="4" t="s">
        <v>452</v>
      </c>
      <c r="E78" s="6" t="s">
        <v>55</v>
      </c>
      <c r="F78" s="7">
        <v>12623.29</v>
      </c>
      <c r="G78" s="7">
        <v>0</v>
      </c>
      <c r="H78" s="7">
        <v>0</v>
      </c>
      <c r="I78" s="7">
        <v>0</v>
      </c>
      <c r="J78" s="7">
        <v>12623.29</v>
      </c>
      <c r="K78" s="13">
        <v>0</v>
      </c>
      <c r="L78" s="7">
        <v>0</v>
      </c>
      <c r="M78" s="7">
        <v>0</v>
      </c>
      <c r="N78" s="7">
        <v>0</v>
      </c>
      <c r="O78" s="7">
        <v>0</v>
      </c>
    </row>
    <row r="79" spans="1:15" ht="22.15" customHeight="1" x14ac:dyDescent="0.2">
      <c r="A79" s="15" t="s">
        <v>552</v>
      </c>
      <c r="B79" s="4" t="str">
        <f t="shared" si="1"/>
        <v>2014</v>
      </c>
      <c r="C79" s="5" t="s">
        <v>486</v>
      </c>
      <c r="D79" s="4" t="s">
        <v>453</v>
      </c>
      <c r="E79" s="6" t="s">
        <v>489</v>
      </c>
      <c r="F79" s="7">
        <v>62.93</v>
      </c>
      <c r="G79" s="7">
        <v>0</v>
      </c>
      <c r="H79" s="7">
        <v>0</v>
      </c>
      <c r="I79" s="7">
        <v>0</v>
      </c>
      <c r="J79" s="7">
        <v>62.93</v>
      </c>
      <c r="K79" s="13">
        <v>0</v>
      </c>
      <c r="L79" s="7">
        <v>0</v>
      </c>
      <c r="M79" s="7">
        <v>0</v>
      </c>
      <c r="N79" s="7">
        <v>0</v>
      </c>
      <c r="O79" s="7">
        <v>0</v>
      </c>
    </row>
    <row r="80" spans="1:15" ht="21.4" customHeight="1" x14ac:dyDescent="0.2">
      <c r="A80" s="15" t="s">
        <v>525</v>
      </c>
      <c r="B80" s="4" t="str">
        <f t="shared" si="1"/>
        <v>2014</v>
      </c>
      <c r="C80" s="5" t="s">
        <v>486</v>
      </c>
      <c r="D80" s="4" t="s">
        <v>454</v>
      </c>
      <c r="E80" s="6" t="s">
        <v>175</v>
      </c>
      <c r="F80" s="7">
        <v>8945.7999999999993</v>
      </c>
      <c r="G80" s="7">
        <v>0</v>
      </c>
      <c r="H80" s="7">
        <v>0</v>
      </c>
      <c r="I80" s="7">
        <v>0</v>
      </c>
      <c r="J80" s="7">
        <v>8945.7999999999993</v>
      </c>
      <c r="K80" s="13">
        <v>0</v>
      </c>
      <c r="L80" s="7">
        <v>0</v>
      </c>
      <c r="M80" s="7">
        <v>0</v>
      </c>
      <c r="N80" s="7">
        <v>0</v>
      </c>
      <c r="O80" s="7">
        <v>0</v>
      </c>
    </row>
    <row r="81" spans="1:15" ht="22.15" customHeight="1" x14ac:dyDescent="0.2">
      <c r="A81" s="15" t="s">
        <v>525</v>
      </c>
      <c r="B81" s="4" t="str">
        <f t="shared" si="1"/>
        <v>2014</v>
      </c>
      <c r="C81" s="5" t="s">
        <v>486</v>
      </c>
      <c r="D81" s="4" t="s">
        <v>455</v>
      </c>
      <c r="E81" s="6" t="s">
        <v>17</v>
      </c>
      <c r="F81" s="7">
        <v>21611.17</v>
      </c>
      <c r="G81" s="7">
        <v>0</v>
      </c>
      <c r="H81" s="7">
        <v>0</v>
      </c>
      <c r="I81" s="7">
        <v>0</v>
      </c>
      <c r="J81" s="7">
        <v>21611.17</v>
      </c>
      <c r="K81" s="13">
        <v>0</v>
      </c>
      <c r="L81" s="7">
        <v>0</v>
      </c>
      <c r="M81" s="7">
        <v>0</v>
      </c>
      <c r="N81" s="7">
        <v>0</v>
      </c>
      <c r="O81" s="7">
        <v>0</v>
      </c>
    </row>
    <row r="82" spans="1:15" ht="22.15" customHeight="1" x14ac:dyDescent="0.2">
      <c r="A82" s="15" t="s">
        <v>530</v>
      </c>
      <c r="B82" s="4" t="str">
        <f t="shared" si="1"/>
        <v>2014</v>
      </c>
      <c r="C82" s="5" t="s">
        <v>486</v>
      </c>
      <c r="D82" s="4" t="s">
        <v>457</v>
      </c>
      <c r="E82" s="6" t="s">
        <v>491</v>
      </c>
      <c r="F82" s="7">
        <v>119.22</v>
      </c>
      <c r="G82" s="7">
        <v>0</v>
      </c>
      <c r="H82" s="7">
        <v>0</v>
      </c>
      <c r="I82" s="7">
        <v>0</v>
      </c>
      <c r="J82" s="7">
        <v>119.22</v>
      </c>
      <c r="K82" s="13">
        <v>0</v>
      </c>
      <c r="L82" s="7">
        <v>0</v>
      </c>
      <c r="M82" s="7">
        <v>0</v>
      </c>
      <c r="N82" s="7">
        <v>0</v>
      </c>
      <c r="O82" s="7">
        <v>0</v>
      </c>
    </row>
    <row r="83" spans="1:15" ht="22.15" customHeight="1" x14ac:dyDescent="0.2">
      <c r="A83" s="15" t="s">
        <v>553</v>
      </c>
      <c r="B83" s="4" t="str">
        <f t="shared" ref="B83:B89" si="2">MID(D:D,9,4)</f>
        <v>2014</v>
      </c>
      <c r="C83" s="5" t="s">
        <v>486</v>
      </c>
      <c r="D83" s="4" t="s">
        <v>464</v>
      </c>
      <c r="E83" s="6" t="s">
        <v>492</v>
      </c>
      <c r="F83" s="7">
        <v>787.99</v>
      </c>
      <c r="G83" s="7">
        <v>0</v>
      </c>
      <c r="H83" s="7">
        <v>0</v>
      </c>
      <c r="I83" s="7">
        <v>787.99</v>
      </c>
      <c r="J83" s="7">
        <v>0</v>
      </c>
      <c r="K83" s="13">
        <v>1</v>
      </c>
      <c r="L83" s="7">
        <v>0</v>
      </c>
      <c r="M83" s="7">
        <v>787.99</v>
      </c>
      <c r="N83" s="7">
        <v>0</v>
      </c>
      <c r="O83" s="7">
        <v>0</v>
      </c>
    </row>
    <row r="84" spans="1:15" ht="22.15" customHeight="1" x14ac:dyDescent="0.2">
      <c r="A84" s="15" t="s">
        <v>553</v>
      </c>
      <c r="B84" s="4" t="str">
        <f t="shared" si="2"/>
        <v>2014</v>
      </c>
      <c r="C84" s="5" t="s">
        <v>486</v>
      </c>
      <c r="D84" s="4" t="s">
        <v>465</v>
      </c>
      <c r="E84" s="6" t="s">
        <v>329</v>
      </c>
      <c r="F84" s="7">
        <v>1116.72</v>
      </c>
      <c r="G84" s="7">
        <v>0</v>
      </c>
      <c r="H84" s="7">
        <v>0</v>
      </c>
      <c r="I84" s="7">
        <v>0</v>
      </c>
      <c r="J84" s="7">
        <v>1116.72</v>
      </c>
      <c r="K84" s="13">
        <v>0</v>
      </c>
      <c r="L84" s="7">
        <v>0</v>
      </c>
      <c r="M84" s="7">
        <v>0</v>
      </c>
      <c r="N84" s="7">
        <v>0</v>
      </c>
      <c r="O84" s="7">
        <v>0</v>
      </c>
    </row>
    <row r="85" spans="1:15" ht="32.65" customHeight="1" x14ac:dyDescent="0.2">
      <c r="A85" s="15" t="s">
        <v>554</v>
      </c>
      <c r="B85" s="4" t="str">
        <f t="shared" si="2"/>
        <v>2014</v>
      </c>
      <c r="C85" s="5" t="s">
        <v>486</v>
      </c>
      <c r="D85" s="4" t="s">
        <v>466</v>
      </c>
      <c r="E85" s="6" t="s">
        <v>85</v>
      </c>
      <c r="F85" s="7">
        <v>81.400000000000006</v>
      </c>
      <c r="G85" s="7">
        <v>0</v>
      </c>
      <c r="H85" s="7">
        <v>0</v>
      </c>
      <c r="I85" s="7">
        <v>0</v>
      </c>
      <c r="J85" s="7">
        <v>81.400000000000006</v>
      </c>
      <c r="K85" s="13">
        <v>0</v>
      </c>
      <c r="L85" s="7">
        <v>0</v>
      </c>
      <c r="M85" s="7">
        <v>0</v>
      </c>
      <c r="N85" s="7">
        <v>0</v>
      </c>
      <c r="O85" s="7">
        <v>0</v>
      </c>
    </row>
    <row r="86" spans="1:15" ht="32.65" customHeight="1" x14ac:dyDescent="0.2">
      <c r="A86" s="15" t="s">
        <v>529</v>
      </c>
      <c r="B86" s="4" t="str">
        <f t="shared" si="2"/>
        <v>2014</v>
      </c>
      <c r="C86" s="5" t="s">
        <v>486</v>
      </c>
      <c r="D86" s="4" t="s">
        <v>467</v>
      </c>
      <c r="E86" s="6" t="s">
        <v>493</v>
      </c>
      <c r="F86" s="7">
        <v>922</v>
      </c>
      <c r="G86" s="7">
        <v>0</v>
      </c>
      <c r="H86" s="7">
        <v>0</v>
      </c>
      <c r="I86" s="7">
        <v>0</v>
      </c>
      <c r="J86" s="7">
        <v>922</v>
      </c>
      <c r="K86" s="13">
        <v>0</v>
      </c>
      <c r="L86" s="7">
        <v>0</v>
      </c>
      <c r="M86" s="7">
        <v>0</v>
      </c>
      <c r="N86" s="7">
        <v>0</v>
      </c>
      <c r="O86" s="7">
        <v>0</v>
      </c>
    </row>
    <row r="87" spans="1:15" ht="21.4" customHeight="1" x14ac:dyDescent="0.2">
      <c r="A87" s="15" t="s">
        <v>555</v>
      </c>
      <c r="B87" s="4" t="str">
        <f t="shared" si="2"/>
        <v>2014</v>
      </c>
      <c r="C87" s="5" t="s">
        <v>486</v>
      </c>
      <c r="D87" s="4" t="s">
        <v>476</v>
      </c>
      <c r="E87" s="6" t="s">
        <v>121</v>
      </c>
      <c r="F87" s="7">
        <v>18000</v>
      </c>
      <c r="G87" s="7">
        <v>0</v>
      </c>
      <c r="H87" s="7">
        <v>0</v>
      </c>
      <c r="I87" s="7">
        <v>0</v>
      </c>
      <c r="J87" s="7">
        <v>18000</v>
      </c>
      <c r="K87" s="13">
        <v>0</v>
      </c>
      <c r="L87" s="7">
        <v>0</v>
      </c>
      <c r="M87" s="7">
        <v>0</v>
      </c>
      <c r="N87" s="7">
        <v>0</v>
      </c>
      <c r="O87" s="7">
        <v>0</v>
      </c>
    </row>
    <row r="88" spans="1:15" ht="42.95" customHeight="1" x14ac:dyDescent="0.2">
      <c r="A88" s="15" t="s">
        <v>556</v>
      </c>
      <c r="B88" s="4" t="str">
        <f t="shared" si="2"/>
        <v>2014</v>
      </c>
      <c r="C88" s="5" t="s">
        <v>486</v>
      </c>
      <c r="D88" s="4" t="s">
        <v>477</v>
      </c>
      <c r="E88" s="6" t="s">
        <v>17</v>
      </c>
      <c r="F88" s="7">
        <v>22880.16</v>
      </c>
      <c r="G88" s="7">
        <v>0</v>
      </c>
      <c r="H88" s="7">
        <v>0</v>
      </c>
      <c r="I88" s="7">
        <v>0</v>
      </c>
      <c r="J88" s="7">
        <v>22880.16</v>
      </c>
      <c r="K88" s="13">
        <v>0</v>
      </c>
      <c r="L88" s="7">
        <v>0</v>
      </c>
      <c r="M88" s="7">
        <v>0</v>
      </c>
      <c r="N88" s="7">
        <v>0</v>
      </c>
      <c r="O88" s="7">
        <v>0</v>
      </c>
    </row>
    <row r="89" spans="1:15" ht="31.9" customHeight="1" x14ac:dyDescent="0.2">
      <c r="A89" s="15" t="s">
        <v>557</v>
      </c>
      <c r="B89" s="4" t="str">
        <f t="shared" si="2"/>
        <v>2014</v>
      </c>
      <c r="C89" s="5" t="s">
        <v>486</v>
      </c>
      <c r="D89" s="4" t="s">
        <v>478</v>
      </c>
      <c r="E89" s="6" t="s">
        <v>27</v>
      </c>
      <c r="F89" s="7">
        <v>9036.4</v>
      </c>
      <c r="G89" s="7">
        <v>0</v>
      </c>
      <c r="H89" s="7">
        <v>0</v>
      </c>
      <c r="I89" s="7">
        <v>0</v>
      </c>
      <c r="J89" s="7">
        <v>9036.4</v>
      </c>
      <c r="K89" s="13">
        <v>0</v>
      </c>
      <c r="L89" s="7">
        <v>0</v>
      </c>
      <c r="M89" s="7">
        <v>0</v>
      </c>
      <c r="N89" s="7">
        <v>0</v>
      </c>
      <c r="O89" s="7">
        <v>0</v>
      </c>
    </row>
    <row r="90" spans="1:15" ht="42.2" customHeight="1" x14ac:dyDescent="0.2">
      <c r="A90" s="15" t="s">
        <v>511</v>
      </c>
      <c r="B90" s="4" t="str">
        <f>MID(D:D,5,4)</f>
        <v>2015</v>
      </c>
      <c r="C90" s="5" t="s">
        <v>494</v>
      </c>
      <c r="D90" s="4" t="s">
        <v>40</v>
      </c>
      <c r="E90" s="6" t="s">
        <v>41</v>
      </c>
      <c r="F90" s="7">
        <v>5048.33</v>
      </c>
      <c r="G90" s="7">
        <v>0</v>
      </c>
      <c r="H90" s="7">
        <v>0</v>
      </c>
      <c r="I90" s="7">
        <v>0</v>
      </c>
      <c r="J90" s="7">
        <v>5048.33</v>
      </c>
      <c r="K90" s="13">
        <v>0</v>
      </c>
      <c r="L90" s="7">
        <v>0</v>
      </c>
      <c r="M90" s="7">
        <v>0</v>
      </c>
      <c r="N90" s="7">
        <v>0</v>
      </c>
      <c r="O90" s="7">
        <v>0</v>
      </c>
    </row>
    <row r="91" spans="1:15" ht="42.2" customHeight="1" x14ac:dyDescent="0.2">
      <c r="A91" s="15" t="s">
        <v>511</v>
      </c>
      <c r="B91" s="4" t="str">
        <f>MID(D:D,5,4)</f>
        <v>2015</v>
      </c>
      <c r="C91" s="5" t="s">
        <v>494</v>
      </c>
      <c r="D91" s="4" t="s">
        <v>42</v>
      </c>
      <c r="E91" s="6" t="s">
        <v>43</v>
      </c>
      <c r="F91" s="7">
        <v>9</v>
      </c>
      <c r="G91" s="7">
        <v>0</v>
      </c>
      <c r="H91" s="7">
        <v>0</v>
      </c>
      <c r="I91" s="7">
        <v>0</v>
      </c>
      <c r="J91" s="7">
        <v>9</v>
      </c>
      <c r="K91" s="13">
        <v>0</v>
      </c>
      <c r="L91" s="7">
        <v>0</v>
      </c>
      <c r="M91" s="7">
        <v>0</v>
      </c>
      <c r="N91" s="7">
        <v>0</v>
      </c>
      <c r="O91" s="7">
        <v>0</v>
      </c>
    </row>
    <row r="92" spans="1:15" ht="42.95" customHeight="1" x14ac:dyDescent="0.2">
      <c r="A92" s="15" t="s">
        <v>511</v>
      </c>
      <c r="B92" s="4" t="str">
        <f>MID(D:D,5,4)</f>
        <v>2015</v>
      </c>
      <c r="C92" s="5" t="s">
        <v>494</v>
      </c>
      <c r="D92" s="4" t="s">
        <v>44</v>
      </c>
      <c r="E92" s="6" t="s">
        <v>45</v>
      </c>
      <c r="F92" s="7">
        <v>16036.2</v>
      </c>
      <c r="G92" s="7">
        <v>0</v>
      </c>
      <c r="H92" s="7">
        <v>0</v>
      </c>
      <c r="I92" s="7">
        <v>0</v>
      </c>
      <c r="J92" s="7">
        <v>16036.2</v>
      </c>
      <c r="K92" s="13">
        <v>0</v>
      </c>
      <c r="L92" s="7">
        <v>0</v>
      </c>
      <c r="M92" s="7">
        <v>0</v>
      </c>
      <c r="N92" s="7">
        <v>0</v>
      </c>
      <c r="O92" s="7">
        <v>0</v>
      </c>
    </row>
    <row r="93" spans="1:15" ht="31.9" customHeight="1" x14ac:dyDescent="0.2">
      <c r="A93" s="15" t="s">
        <v>558</v>
      </c>
      <c r="B93" s="4" t="str">
        <f t="shared" ref="B93:B104" si="3">MID(D:D,9,4)</f>
        <v>2015</v>
      </c>
      <c r="C93" s="5" t="s">
        <v>494</v>
      </c>
      <c r="D93" s="4" t="s">
        <v>260</v>
      </c>
      <c r="E93" s="6" t="s">
        <v>223</v>
      </c>
      <c r="F93" s="7">
        <v>20000</v>
      </c>
      <c r="G93" s="7">
        <v>0</v>
      </c>
      <c r="H93" s="7">
        <v>0</v>
      </c>
      <c r="I93" s="7">
        <v>0</v>
      </c>
      <c r="J93" s="7">
        <v>20000</v>
      </c>
      <c r="K93" s="13">
        <v>0</v>
      </c>
      <c r="L93" s="7">
        <v>0</v>
      </c>
      <c r="M93" s="7">
        <v>0</v>
      </c>
      <c r="N93" s="7">
        <v>0</v>
      </c>
      <c r="O93" s="7">
        <v>0</v>
      </c>
    </row>
    <row r="94" spans="1:15" ht="22.15" customHeight="1" x14ac:dyDescent="0.2">
      <c r="A94" s="15" t="s">
        <v>543</v>
      </c>
      <c r="B94" s="4" t="str">
        <f t="shared" si="3"/>
        <v>2015</v>
      </c>
      <c r="C94" s="5" t="s">
        <v>494</v>
      </c>
      <c r="D94" s="4" t="s">
        <v>261</v>
      </c>
      <c r="E94" s="6" t="s">
        <v>94</v>
      </c>
      <c r="F94" s="7">
        <v>6642.7</v>
      </c>
      <c r="G94" s="7">
        <v>0</v>
      </c>
      <c r="H94" s="7">
        <v>0</v>
      </c>
      <c r="I94" s="7">
        <v>0</v>
      </c>
      <c r="J94" s="7">
        <v>6642.7</v>
      </c>
      <c r="K94" s="13">
        <v>0</v>
      </c>
      <c r="L94" s="7">
        <v>0</v>
      </c>
      <c r="M94" s="7">
        <v>0</v>
      </c>
      <c r="N94" s="7">
        <v>0</v>
      </c>
      <c r="O94" s="7">
        <v>0</v>
      </c>
    </row>
    <row r="95" spans="1:15" ht="22.15" customHeight="1" x14ac:dyDescent="0.2">
      <c r="A95" s="15" t="s">
        <v>559</v>
      </c>
      <c r="B95" s="4" t="str">
        <f t="shared" si="3"/>
        <v>2015</v>
      </c>
      <c r="C95" s="5" t="s">
        <v>494</v>
      </c>
      <c r="D95" s="4" t="s">
        <v>262</v>
      </c>
      <c r="E95" s="6" t="s">
        <v>263</v>
      </c>
      <c r="F95" s="7">
        <v>2446.1999999999998</v>
      </c>
      <c r="G95" s="7">
        <v>0</v>
      </c>
      <c r="H95" s="7">
        <v>0</v>
      </c>
      <c r="I95" s="7">
        <v>0</v>
      </c>
      <c r="J95" s="7">
        <v>2446.1999999999998</v>
      </c>
      <c r="K95" s="13">
        <v>0</v>
      </c>
      <c r="L95" s="7">
        <v>0</v>
      </c>
      <c r="M95" s="7">
        <v>0</v>
      </c>
      <c r="N95" s="7">
        <v>0</v>
      </c>
      <c r="O95" s="7">
        <v>0</v>
      </c>
    </row>
    <row r="96" spans="1:15" ht="22.15" customHeight="1" x14ac:dyDescent="0.2">
      <c r="A96" s="15" t="s">
        <v>555</v>
      </c>
      <c r="B96" s="4" t="str">
        <f t="shared" si="3"/>
        <v>2015</v>
      </c>
      <c r="C96" s="5" t="s">
        <v>494</v>
      </c>
      <c r="D96" s="4" t="s">
        <v>264</v>
      </c>
      <c r="E96" s="6" t="s">
        <v>121</v>
      </c>
      <c r="F96" s="7">
        <v>20000</v>
      </c>
      <c r="G96" s="7">
        <v>0</v>
      </c>
      <c r="H96" s="7">
        <v>0</v>
      </c>
      <c r="I96" s="7">
        <v>0</v>
      </c>
      <c r="J96" s="7">
        <v>20000</v>
      </c>
      <c r="K96" s="13">
        <v>0</v>
      </c>
      <c r="L96" s="7">
        <v>0</v>
      </c>
      <c r="M96" s="7">
        <v>0</v>
      </c>
      <c r="N96" s="7">
        <v>0</v>
      </c>
      <c r="O96" s="7">
        <v>0</v>
      </c>
    </row>
    <row r="97" spans="1:15" ht="22.15" customHeight="1" x14ac:dyDescent="0.2">
      <c r="A97" s="15" t="s">
        <v>560</v>
      </c>
      <c r="B97" s="4" t="str">
        <f t="shared" si="3"/>
        <v>2015</v>
      </c>
      <c r="C97" s="5" t="s">
        <v>494</v>
      </c>
      <c r="D97" s="4" t="s">
        <v>265</v>
      </c>
      <c r="E97" s="6" t="s">
        <v>219</v>
      </c>
      <c r="F97" s="7">
        <v>11933.5</v>
      </c>
      <c r="G97" s="7">
        <v>0</v>
      </c>
      <c r="H97" s="7">
        <v>0</v>
      </c>
      <c r="I97" s="7">
        <v>0</v>
      </c>
      <c r="J97" s="7">
        <v>11933.5</v>
      </c>
      <c r="K97" s="13">
        <v>0</v>
      </c>
      <c r="L97" s="7">
        <v>0</v>
      </c>
      <c r="M97" s="7">
        <v>0</v>
      </c>
      <c r="N97" s="7">
        <v>0</v>
      </c>
      <c r="O97" s="7">
        <v>0</v>
      </c>
    </row>
    <row r="98" spans="1:15" ht="32.65" customHeight="1" x14ac:dyDescent="0.2">
      <c r="A98" s="15" t="s">
        <v>561</v>
      </c>
      <c r="B98" s="4" t="str">
        <f t="shared" si="3"/>
        <v>2015</v>
      </c>
      <c r="C98" s="5" t="s">
        <v>494</v>
      </c>
      <c r="D98" s="4" t="s">
        <v>266</v>
      </c>
      <c r="E98" s="6" t="s">
        <v>267</v>
      </c>
      <c r="F98" s="7">
        <v>20000</v>
      </c>
      <c r="G98" s="7">
        <v>0</v>
      </c>
      <c r="H98" s="7">
        <v>0</v>
      </c>
      <c r="I98" s="7">
        <v>0</v>
      </c>
      <c r="J98" s="7">
        <v>20000</v>
      </c>
      <c r="K98" s="13">
        <v>0</v>
      </c>
      <c r="L98" s="7">
        <v>0</v>
      </c>
      <c r="M98" s="7">
        <v>0</v>
      </c>
      <c r="N98" s="7">
        <v>0</v>
      </c>
      <c r="O98" s="7">
        <v>0</v>
      </c>
    </row>
    <row r="99" spans="1:15" ht="22.15" customHeight="1" x14ac:dyDescent="0.2">
      <c r="A99" s="15" t="s">
        <v>525</v>
      </c>
      <c r="B99" s="4" t="str">
        <f t="shared" si="3"/>
        <v>2015</v>
      </c>
      <c r="C99" s="5" t="s">
        <v>494</v>
      </c>
      <c r="D99" s="4" t="s">
        <v>268</v>
      </c>
      <c r="E99" s="6" t="s">
        <v>17</v>
      </c>
      <c r="F99" s="7">
        <v>20000</v>
      </c>
      <c r="G99" s="7">
        <v>0</v>
      </c>
      <c r="H99" s="7">
        <v>0</v>
      </c>
      <c r="I99" s="7">
        <v>0</v>
      </c>
      <c r="J99" s="7">
        <v>20000</v>
      </c>
      <c r="K99" s="13">
        <v>0</v>
      </c>
      <c r="L99" s="7">
        <v>0</v>
      </c>
      <c r="M99" s="7">
        <v>0</v>
      </c>
      <c r="N99" s="7">
        <v>0</v>
      </c>
      <c r="O99" s="7">
        <v>0</v>
      </c>
    </row>
    <row r="100" spans="1:15" ht="22.15" customHeight="1" x14ac:dyDescent="0.2">
      <c r="A100" s="15" t="s">
        <v>529</v>
      </c>
      <c r="B100" s="4" t="str">
        <f t="shared" si="3"/>
        <v>2015</v>
      </c>
      <c r="C100" s="5" t="s">
        <v>494</v>
      </c>
      <c r="D100" s="4" t="s">
        <v>269</v>
      </c>
      <c r="E100" s="6" t="s">
        <v>270</v>
      </c>
      <c r="F100" s="7">
        <v>800</v>
      </c>
      <c r="G100" s="7">
        <v>0</v>
      </c>
      <c r="H100" s="7">
        <v>0</v>
      </c>
      <c r="I100" s="7">
        <v>0</v>
      </c>
      <c r="J100" s="7">
        <v>800</v>
      </c>
      <c r="K100" s="13">
        <v>0</v>
      </c>
      <c r="L100" s="7">
        <v>0</v>
      </c>
      <c r="M100" s="7">
        <v>0</v>
      </c>
      <c r="N100" s="7">
        <v>0</v>
      </c>
      <c r="O100" s="7">
        <v>0</v>
      </c>
    </row>
    <row r="101" spans="1:15" ht="21.4" customHeight="1" x14ac:dyDescent="0.2">
      <c r="A101" s="15" t="s">
        <v>562</v>
      </c>
      <c r="B101" s="4" t="str">
        <f t="shared" si="3"/>
        <v>2015</v>
      </c>
      <c r="C101" s="5" t="s">
        <v>494</v>
      </c>
      <c r="D101" s="4" t="s">
        <v>275</v>
      </c>
      <c r="E101" s="8" t="s">
        <v>276</v>
      </c>
      <c r="F101" s="7">
        <v>27557</v>
      </c>
      <c r="G101" s="7">
        <v>0</v>
      </c>
      <c r="H101" s="7">
        <v>0</v>
      </c>
      <c r="I101" s="7">
        <v>0</v>
      </c>
      <c r="J101" s="7">
        <v>27557</v>
      </c>
      <c r="K101" s="13">
        <v>0</v>
      </c>
      <c r="L101" s="7">
        <v>0</v>
      </c>
      <c r="M101" s="7">
        <v>0</v>
      </c>
      <c r="N101" s="7">
        <v>0</v>
      </c>
      <c r="O101" s="7">
        <v>0</v>
      </c>
    </row>
    <row r="102" spans="1:15" ht="32.65" customHeight="1" x14ac:dyDescent="0.2">
      <c r="A102" s="15" t="s">
        <v>563</v>
      </c>
      <c r="B102" s="4" t="str">
        <f t="shared" si="3"/>
        <v>2015</v>
      </c>
      <c r="C102" s="5" t="s">
        <v>494</v>
      </c>
      <c r="D102" s="4" t="s">
        <v>286</v>
      </c>
      <c r="E102" s="6" t="s">
        <v>287</v>
      </c>
      <c r="F102" s="7">
        <v>992</v>
      </c>
      <c r="G102" s="7">
        <v>0</v>
      </c>
      <c r="H102" s="7">
        <v>0</v>
      </c>
      <c r="I102" s="7">
        <v>0</v>
      </c>
      <c r="J102" s="7">
        <v>992</v>
      </c>
      <c r="K102" s="13">
        <v>0</v>
      </c>
      <c r="L102" s="7">
        <v>0</v>
      </c>
      <c r="M102" s="7">
        <v>0</v>
      </c>
      <c r="N102" s="7">
        <v>0</v>
      </c>
      <c r="O102" s="7">
        <v>0</v>
      </c>
    </row>
    <row r="103" spans="1:15" ht="22.15" customHeight="1" x14ac:dyDescent="0.2">
      <c r="A103" s="15" t="s">
        <v>554</v>
      </c>
      <c r="B103" s="4" t="str">
        <f t="shared" si="3"/>
        <v>2015</v>
      </c>
      <c r="C103" s="5" t="s">
        <v>494</v>
      </c>
      <c r="D103" s="4" t="s">
        <v>300</v>
      </c>
      <c r="E103" s="6" t="s">
        <v>85</v>
      </c>
      <c r="F103" s="7">
        <v>4136.7</v>
      </c>
      <c r="G103" s="7">
        <v>0</v>
      </c>
      <c r="H103" s="7">
        <v>0</v>
      </c>
      <c r="I103" s="7">
        <v>0</v>
      </c>
      <c r="J103" s="7">
        <v>4136.7</v>
      </c>
      <c r="K103" s="13">
        <v>0</v>
      </c>
      <c r="L103" s="7">
        <v>0</v>
      </c>
      <c r="M103" s="7">
        <v>0</v>
      </c>
      <c r="N103" s="7">
        <v>0</v>
      </c>
      <c r="O103" s="7">
        <v>0</v>
      </c>
    </row>
    <row r="104" spans="1:15" ht="22.15" customHeight="1" x14ac:dyDescent="0.2">
      <c r="A104" s="15" t="s">
        <v>564</v>
      </c>
      <c r="B104" s="4" t="str">
        <f t="shared" si="3"/>
        <v>2015</v>
      </c>
      <c r="C104" s="5" t="s">
        <v>494</v>
      </c>
      <c r="D104" s="4" t="s">
        <v>301</v>
      </c>
      <c r="E104" s="6" t="s">
        <v>302</v>
      </c>
      <c r="F104" s="7">
        <v>1450</v>
      </c>
      <c r="G104" s="7">
        <v>0</v>
      </c>
      <c r="H104" s="7">
        <v>0</v>
      </c>
      <c r="I104" s="7">
        <v>0</v>
      </c>
      <c r="J104" s="7">
        <v>1450</v>
      </c>
      <c r="K104" s="13">
        <v>0</v>
      </c>
      <c r="L104" s="7">
        <v>0</v>
      </c>
      <c r="M104" s="7">
        <v>0</v>
      </c>
      <c r="N104" s="7">
        <v>0</v>
      </c>
      <c r="O104" s="7">
        <v>0</v>
      </c>
    </row>
    <row r="105" spans="1:15" ht="22.15" customHeight="1" x14ac:dyDescent="0.2">
      <c r="A105" s="15" t="s">
        <v>565</v>
      </c>
      <c r="B105" s="4" t="str">
        <f>MID(D:D,10,4)</f>
        <v>2015</v>
      </c>
      <c r="C105" s="5" t="s">
        <v>494</v>
      </c>
      <c r="D105" s="4" t="s">
        <v>345</v>
      </c>
      <c r="E105" s="6" t="s">
        <v>346</v>
      </c>
      <c r="F105" s="7">
        <v>1678.4</v>
      </c>
      <c r="G105" s="7">
        <v>0</v>
      </c>
      <c r="H105" s="7">
        <v>0</v>
      </c>
      <c r="I105" s="7">
        <v>0</v>
      </c>
      <c r="J105" s="7">
        <v>1678.4</v>
      </c>
      <c r="K105" s="13">
        <v>0</v>
      </c>
      <c r="L105" s="7">
        <v>0</v>
      </c>
      <c r="M105" s="7">
        <v>0</v>
      </c>
      <c r="N105" s="7">
        <v>0</v>
      </c>
      <c r="O105" s="7">
        <v>0</v>
      </c>
    </row>
    <row r="106" spans="1:15" ht="22.15" customHeight="1" x14ac:dyDescent="0.2">
      <c r="A106" s="15" t="s">
        <v>517</v>
      </c>
      <c r="B106" s="4" t="str">
        <f>MID(D:D,10,4)</f>
        <v>2015</v>
      </c>
      <c r="C106" s="5" t="s">
        <v>494</v>
      </c>
      <c r="D106" s="4" t="s">
        <v>355</v>
      </c>
      <c r="E106" s="6" t="s">
        <v>356</v>
      </c>
      <c r="F106" s="7">
        <v>12470.62</v>
      </c>
      <c r="G106" s="7">
        <v>0</v>
      </c>
      <c r="H106" s="7">
        <v>0</v>
      </c>
      <c r="I106" s="7">
        <v>0</v>
      </c>
      <c r="J106" s="7">
        <v>12470.62</v>
      </c>
      <c r="K106" s="13">
        <v>0</v>
      </c>
      <c r="L106" s="7">
        <v>0</v>
      </c>
      <c r="M106" s="7">
        <v>0</v>
      </c>
      <c r="N106" s="7">
        <v>0</v>
      </c>
      <c r="O106" s="7">
        <v>0</v>
      </c>
    </row>
    <row r="107" spans="1:15" ht="22.15" customHeight="1" x14ac:dyDescent="0.2">
      <c r="A107" s="15" t="s">
        <v>566</v>
      </c>
      <c r="B107" s="4" t="str">
        <f>MID(D:D,12,4)</f>
        <v>2015</v>
      </c>
      <c r="C107" s="5" t="s">
        <v>494</v>
      </c>
      <c r="D107" s="4" t="s">
        <v>369</v>
      </c>
      <c r="E107" s="8" t="s">
        <v>370</v>
      </c>
      <c r="F107" s="7">
        <v>23458.95</v>
      </c>
      <c r="G107" s="7">
        <v>0</v>
      </c>
      <c r="H107" s="7">
        <v>0</v>
      </c>
      <c r="I107" s="7">
        <v>19250</v>
      </c>
      <c r="J107" s="7">
        <v>4208.95</v>
      </c>
      <c r="K107" s="13">
        <v>0.82058233637907896</v>
      </c>
      <c r="L107" s="7">
        <v>0</v>
      </c>
      <c r="M107" s="7">
        <v>19250</v>
      </c>
      <c r="N107" s="7">
        <v>0</v>
      </c>
      <c r="O107" s="7">
        <v>0</v>
      </c>
    </row>
    <row r="108" spans="1:15" ht="22.15" customHeight="1" x14ac:dyDescent="0.2">
      <c r="A108" s="15" t="s">
        <v>567</v>
      </c>
      <c r="B108" s="4" t="str">
        <f t="shared" ref="B108:B114" si="4">MID(D:D,10,4)</f>
        <v>2015</v>
      </c>
      <c r="C108" s="5" t="s">
        <v>494</v>
      </c>
      <c r="D108" s="4" t="s">
        <v>395</v>
      </c>
      <c r="E108" s="6" t="s">
        <v>185</v>
      </c>
      <c r="F108" s="7">
        <v>1425</v>
      </c>
      <c r="G108" s="7">
        <v>0</v>
      </c>
      <c r="H108" s="7">
        <v>0</v>
      </c>
      <c r="I108" s="7">
        <v>0</v>
      </c>
      <c r="J108" s="7">
        <v>1425</v>
      </c>
      <c r="K108" s="13">
        <v>0</v>
      </c>
      <c r="L108" s="7">
        <v>0</v>
      </c>
      <c r="M108" s="7">
        <v>0</v>
      </c>
      <c r="N108" s="7">
        <v>0</v>
      </c>
      <c r="O108" s="7">
        <v>0</v>
      </c>
    </row>
    <row r="109" spans="1:15" ht="22.15" customHeight="1" x14ac:dyDescent="0.2">
      <c r="A109" s="15" t="s">
        <v>567</v>
      </c>
      <c r="B109" s="4" t="str">
        <f t="shared" si="4"/>
        <v>2015</v>
      </c>
      <c r="C109" s="5" t="s">
        <v>494</v>
      </c>
      <c r="D109" s="4" t="s">
        <v>396</v>
      </c>
      <c r="E109" s="6" t="s">
        <v>185</v>
      </c>
      <c r="F109" s="7">
        <v>1500</v>
      </c>
      <c r="G109" s="7">
        <v>0</v>
      </c>
      <c r="H109" s="7">
        <v>0</v>
      </c>
      <c r="I109" s="7">
        <v>0</v>
      </c>
      <c r="J109" s="7">
        <v>1500</v>
      </c>
      <c r="K109" s="13">
        <v>0</v>
      </c>
      <c r="L109" s="7">
        <v>0</v>
      </c>
      <c r="M109" s="7">
        <v>0</v>
      </c>
      <c r="N109" s="7">
        <v>0</v>
      </c>
      <c r="O109" s="7">
        <v>0</v>
      </c>
    </row>
    <row r="110" spans="1:15" ht="22.15" customHeight="1" x14ac:dyDescent="0.2">
      <c r="A110" s="15" t="s">
        <v>544</v>
      </c>
      <c r="B110" s="4" t="str">
        <f t="shared" si="4"/>
        <v>2015</v>
      </c>
      <c r="C110" s="5" t="s">
        <v>494</v>
      </c>
      <c r="D110" s="4" t="s">
        <v>397</v>
      </c>
      <c r="E110" s="6" t="s">
        <v>314</v>
      </c>
      <c r="F110" s="7">
        <v>83.72</v>
      </c>
      <c r="G110" s="7">
        <v>0</v>
      </c>
      <c r="H110" s="7">
        <v>0</v>
      </c>
      <c r="I110" s="7">
        <v>0</v>
      </c>
      <c r="J110" s="7">
        <v>83.72</v>
      </c>
      <c r="K110" s="13">
        <v>0</v>
      </c>
      <c r="L110" s="7">
        <v>0</v>
      </c>
      <c r="M110" s="7">
        <v>0</v>
      </c>
      <c r="N110" s="7">
        <v>0</v>
      </c>
      <c r="O110" s="7">
        <v>0</v>
      </c>
    </row>
    <row r="111" spans="1:15" ht="31.9" customHeight="1" x14ac:dyDescent="0.2">
      <c r="A111" s="15" t="s">
        <v>544</v>
      </c>
      <c r="B111" s="4" t="str">
        <f t="shared" si="4"/>
        <v>2015</v>
      </c>
      <c r="C111" s="5" t="s">
        <v>494</v>
      </c>
      <c r="D111" s="4" t="s">
        <v>398</v>
      </c>
      <c r="E111" s="6" t="s">
        <v>314</v>
      </c>
      <c r="F111" s="7">
        <v>0.16</v>
      </c>
      <c r="G111" s="7">
        <v>0</v>
      </c>
      <c r="H111" s="7">
        <v>0</v>
      </c>
      <c r="I111" s="7">
        <v>0</v>
      </c>
      <c r="J111" s="7">
        <v>0.16</v>
      </c>
      <c r="K111" s="13">
        <v>0</v>
      </c>
      <c r="L111" s="7">
        <v>0</v>
      </c>
      <c r="M111" s="7">
        <v>0</v>
      </c>
      <c r="N111" s="7">
        <v>0</v>
      </c>
      <c r="O111" s="7">
        <v>0</v>
      </c>
    </row>
    <row r="112" spans="1:15" ht="22.15" customHeight="1" x14ac:dyDescent="0.2">
      <c r="A112" s="15" t="s">
        <v>544</v>
      </c>
      <c r="B112" s="4" t="str">
        <f t="shared" si="4"/>
        <v>2015</v>
      </c>
      <c r="C112" s="5" t="s">
        <v>494</v>
      </c>
      <c r="D112" s="4" t="s">
        <v>399</v>
      </c>
      <c r="E112" s="6" t="s">
        <v>131</v>
      </c>
      <c r="F112" s="7">
        <v>1500</v>
      </c>
      <c r="G112" s="7">
        <v>0</v>
      </c>
      <c r="H112" s="7">
        <v>0</v>
      </c>
      <c r="I112" s="7">
        <v>0</v>
      </c>
      <c r="J112" s="7">
        <v>1500</v>
      </c>
      <c r="K112" s="13">
        <v>0</v>
      </c>
      <c r="L112" s="7">
        <v>0</v>
      </c>
      <c r="M112" s="7">
        <v>0</v>
      </c>
      <c r="N112" s="7">
        <v>0</v>
      </c>
      <c r="O112" s="7">
        <v>0</v>
      </c>
    </row>
    <row r="113" spans="1:15" ht="31.9" customHeight="1" x14ac:dyDescent="0.2">
      <c r="A113" s="15" t="s">
        <v>568</v>
      </c>
      <c r="B113" s="4" t="str">
        <f t="shared" si="4"/>
        <v>2015</v>
      </c>
      <c r="C113" s="5" t="s">
        <v>494</v>
      </c>
      <c r="D113" s="4" t="s">
        <v>403</v>
      </c>
      <c r="E113" s="6" t="s">
        <v>219</v>
      </c>
      <c r="F113" s="7">
        <v>8500</v>
      </c>
      <c r="G113" s="7">
        <v>0</v>
      </c>
      <c r="H113" s="7">
        <v>0</v>
      </c>
      <c r="I113" s="7">
        <v>0</v>
      </c>
      <c r="J113" s="7">
        <v>8500</v>
      </c>
      <c r="K113" s="13">
        <v>0</v>
      </c>
      <c r="L113" s="7">
        <v>0</v>
      </c>
      <c r="M113" s="7">
        <v>0</v>
      </c>
      <c r="N113" s="7">
        <v>0</v>
      </c>
      <c r="O113" s="7">
        <v>0</v>
      </c>
    </row>
    <row r="114" spans="1:15" ht="32.65" customHeight="1" x14ac:dyDescent="0.2">
      <c r="A114" s="15" t="s">
        <v>532</v>
      </c>
      <c r="B114" s="4" t="str">
        <f t="shared" si="4"/>
        <v>2015</v>
      </c>
      <c r="C114" s="5" t="s">
        <v>494</v>
      </c>
      <c r="D114" s="4" t="s">
        <v>404</v>
      </c>
      <c r="E114" s="6" t="s">
        <v>83</v>
      </c>
      <c r="F114" s="7">
        <v>48.75</v>
      </c>
      <c r="G114" s="7">
        <v>0</v>
      </c>
      <c r="H114" s="7">
        <v>0</v>
      </c>
      <c r="I114" s="7">
        <v>0</v>
      </c>
      <c r="J114" s="7">
        <v>48.75</v>
      </c>
      <c r="K114" s="13">
        <v>0</v>
      </c>
      <c r="L114" s="7">
        <v>0</v>
      </c>
      <c r="M114" s="7">
        <v>0</v>
      </c>
      <c r="N114" s="7">
        <v>0</v>
      </c>
      <c r="O114" s="7">
        <v>0</v>
      </c>
    </row>
    <row r="115" spans="1:15" ht="22.15" customHeight="1" x14ac:dyDescent="0.2">
      <c r="A115" s="15" t="s">
        <v>565</v>
      </c>
      <c r="B115" s="4" t="str">
        <f>MID(D:D,9,4)</f>
        <v>2015</v>
      </c>
      <c r="C115" s="5" t="s">
        <v>494</v>
      </c>
      <c r="D115" s="4" t="s">
        <v>431</v>
      </c>
      <c r="E115" s="6" t="s">
        <v>346</v>
      </c>
      <c r="F115" s="7">
        <v>3239.1</v>
      </c>
      <c r="G115" s="7">
        <v>0</v>
      </c>
      <c r="H115" s="7">
        <v>0</v>
      </c>
      <c r="I115" s="7">
        <v>0</v>
      </c>
      <c r="J115" s="7">
        <v>3239.1</v>
      </c>
      <c r="K115" s="13">
        <v>0</v>
      </c>
      <c r="L115" s="7">
        <v>0</v>
      </c>
      <c r="M115" s="7">
        <v>0</v>
      </c>
      <c r="N115" s="7">
        <v>0</v>
      </c>
      <c r="O115" s="7">
        <v>0</v>
      </c>
    </row>
    <row r="116" spans="1:15" ht="22.15" customHeight="1" x14ac:dyDescent="0.2">
      <c r="A116" s="15" t="s">
        <v>569</v>
      </c>
      <c r="B116" s="4" t="str">
        <f>MID(D:D,8,4)</f>
        <v>2015</v>
      </c>
      <c r="C116" s="5" t="s">
        <v>494</v>
      </c>
      <c r="D116" s="4" t="s">
        <v>432</v>
      </c>
      <c r="E116" s="6" t="s">
        <v>287</v>
      </c>
      <c r="F116" s="7">
        <v>2858</v>
      </c>
      <c r="G116" s="7">
        <v>0</v>
      </c>
      <c r="H116" s="7">
        <v>0</v>
      </c>
      <c r="I116" s="7">
        <v>0</v>
      </c>
      <c r="J116" s="7">
        <v>2858</v>
      </c>
      <c r="K116" s="13">
        <v>0</v>
      </c>
      <c r="L116" s="7">
        <v>0</v>
      </c>
      <c r="M116" s="7">
        <v>0</v>
      </c>
      <c r="N116" s="7">
        <v>0</v>
      </c>
      <c r="O116" s="7">
        <v>0</v>
      </c>
    </row>
    <row r="117" spans="1:15" ht="22.15" customHeight="1" x14ac:dyDescent="0.2">
      <c r="A117" s="15" t="s">
        <v>527</v>
      </c>
      <c r="B117" s="4" t="str">
        <f>MID(D:D,8,4)</f>
        <v>2015</v>
      </c>
      <c r="C117" s="5" t="s">
        <v>494</v>
      </c>
      <c r="D117" s="4" t="s">
        <v>433</v>
      </c>
      <c r="E117" s="6" t="s">
        <v>53</v>
      </c>
      <c r="F117" s="7">
        <v>0.56000000000000005</v>
      </c>
      <c r="G117" s="7">
        <v>0</v>
      </c>
      <c r="H117" s="7">
        <v>0</v>
      </c>
      <c r="I117" s="7">
        <v>0</v>
      </c>
      <c r="J117" s="7">
        <v>0.56000000000000005</v>
      </c>
      <c r="K117" s="13">
        <v>0</v>
      </c>
      <c r="L117" s="7">
        <v>0</v>
      </c>
      <c r="M117" s="7">
        <v>0</v>
      </c>
      <c r="N117" s="7">
        <v>0</v>
      </c>
      <c r="O117" s="7">
        <v>0</v>
      </c>
    </row>
    <row r="118" spans="1:15" ht="22.15" customHeight="1" x14ac:dyDescent="0.2">
      <c r="A118" s="15" t="s">
        <v>514</v>
      </c>
      <c r="B118" s="4" t="str">
        <f>MID(D:D,8,4)</f>
        <v>2015</v>
      </c>
      <c r="C118" s="5" t="s">
        <v>494</v>
      </c>
      <c r="D118" s="4" t="s">
        <v>434</v>
      </c>
      <c r="E118" s="6" t="s">
        <v>305</v>
      </c>
      <c r="F118" s="7">
        <v>828.69</v>
      </c>
      <c r="G118" s="7">
        <v>0</v>
      </c>
      <c r="H118" s="7">
        <v>0</v>
      </c>
      <c r="I118" s="7">
        <v>0</v>
      </c>
      <c r="J118" s="7">
        <v>828.69</v>
      </c>
      <c r="K118" s="13">
        <v>0</v>
      </c>
      <c r="L118" s="7">
        <v>0</v>
      </c>
      <c r="M118" s="7">
        <v>0</v>
      </c>
      <c r="N118" s="7">
        <v>0</v>
      </c>
      <c r="O118" s="7">
        <v>0</v>
      </c>
    </row>
    <row r="119" spans="1:15" ht="31.9" customHeight="1" x14ac:dyDescent="0.2">
      <c r="A119" s="15" t="s">
        <v>570</v>
      </c>
      <c r="B119" s="4" t="str">
        <f>MID(D:D,8,4)</f>
        <v>2015</v>
      </c>
      <c r="C119" s="5" t="s">
        <v>494</v>
      </c>
      <c r="D119" s="4" t="s">
        <v>435</v>
      </c>
      <c r="E119" s="6"/>
      <c r="F119" s="7">
        <v>28275.78</v>
      </c>
      <c r="G119" s="7">
        <v>0</v>
      </c>
      <c r="H119" s="7">
        <v>0</v>
      </c>
      <c r="I119" s="7">
        <v>0</v>
      </c>
      <c r="J119" s="7">
        <v>28275.78</v>
      </c>
      <c r="K119" s="13">
        <v>0</v>
      </c>
      <c r="L119" s="7">
        <v>0</v>
      </c>
      <c r="M119" s="7">
        <v>0</v>
      </c>
      <c r="N119" s="7">
        <v>0</v>
      </c>
      <c r="O119" s="7">
        <v>0</v>
      </c>
    </row>
    <row r="120" spans="1:15" ht="22.15" customHeight="1" x14ac:dyDescent="0.2">
      <c r="A120" s="15" t="s">
        <v>536</v>
      </c>
      <c r="B120" s="4" t="str">
        <f t="shared" ref="B120:B126" si="5">MID(D:D,9,4)</f>
        <v>2015</v>
      </c>
      <c r="C120" s="5" t="s">
        <v>494</v>
      </c>
      <c r="D120" s="4" t="s">
        <v>458</v>
      </c>
      <c r="E120" s="6" t="s">
        <v>495</v>
      </c>
      <c r="F120" s="7">
        <v>11614.19</v>
      </c>
      <c r="G120" s="7">
        <v>0</v>
      </c>
      <c r="H120" s="7">
        <v>0</v>
      </c>
      <c r="I120" s="7">
        <v>0</v>
      </c>
      <c r="J120" s="7">
        <v>11614.19</v>
      </c>
      <c r="K120" s="13">
        <v>0</v>
      </c>
      <c r="L120" s="7">
        <v>0</v>
      </c>
      <c r="M120" s="7">
        <v>0</v>
      </c>
      <c r="N120" s="7">
        <v>0</v>
      </c>
      <c r="O120" s="7">
        <v>0</v>
      </c>
    </row>
    <row r="121" spans="1:15" ht="22.15" customHeight="1" x14ac:dyDescent="0.2">
      <c r="A121" s="15" t="s">
        <v>571</v>
      </c>
      <c r="B121" s="4" t="str">
        <f t="shared" si="5"/>
        <v>2015</v>
      </c>
      <c r="C121" s="5" t="s">
        <v>494</v>
      </c>
      <c r="D121" s="4" t="s">
        <v>459</v>
      </c>
      <c r="E121" s="6" t="s">
        <v>238</v>
      </c>
      <c r="F121" s="7">
        <v>1278.2</v>
      </c>
      <c r="G121" s="7">
        <v>0</v>
      </c>
      <c r="H121" s="7">
        <v>0</v>
      </c>
      <c r="I121" s="7">
        <v>1278.2</v>
      </c>
      <c r="J121" s="7">
        <v>0</v>
      </c>
      <c r="K121" s="13">
        <v>1</v>
      </c>
      <c r="L121" s="7">
        <v>0</v>
      </c>
      <c r="M121" s="7">
        <v>1278.2</v>
      </c>
      <c r="N121" s="7">
        <v>0</v>
      </c>
      <c r="O121" s="7">
        <v>0</v>
      </c>
    </row>
    <row r="122" spans="1:15" ht="32.65" customHeight="1" x14ac:dyDescent="0.2">
      <c r="A122" s="15" t="s">
        <v>572</v>
      </c>
      <c r="B122" s="4" t="str">
        <f t="shared" si="5"/>
        <v>2015</v>
      </c>
      <c r="C122" s="5" t="s">
        <v>494</v>
      </c>
      <c r="D122" s="4" t="s">
        <v>460</v>
      </c>
      <c r="E122" s="6" t="s">
        <v>496</v>
      </c>
      <c r="F122" s="7">
        <v>7123.56</v>
      </c>
      <c r="G122" s="7">
        <v>0</v>
      </c>
      <c r="H122" s="7">
        <v>0</v>
      </c>
      <c r="I122" s="7">
        <v>3498</v>
      </c>
      <c r="J122" s="7">
        <v>3625.56</v>
      </c>
      <c r="K122" s="13">
        <v>0.49104661152569801</v>
      </c>
      <c r="L122" s="7">
        <v>0</v>
      </c>
      <c r="M122" s="7">
        <v>3498</v>
      </c>
      <c r="N122" s="7">
        <v>0</v>
      </c>
      <c r="O122" s="7">
        <v>0</v>
      </c>
    </row>
    <row r="123" spans="1:15" ht="22.15" customHeight="1" x14ac:dyDescent="0.2">
      <c r="A123" s="15" t="s">
        <v>502</v>
      </c>
      <c r="B123" s="4" t="str">
        <f t="shared" si="5"/>
        <v>2015</v>
      </c>
      <c r="C123" s="5" t="s">
        <v>494</v>
      </c>
      <c r="D123" s="4" t="s">
        <v>461</v>
      </c>
      <c r="E123" s="6" t="s">
        <v>51</v>
      </c>
      <c r="F123" s="7">
        <v>222.48</v>
      </c>
      <c r="G123" s="7">
        <v>0</v>
      </c>
      <c r="H123" s="7">
        <v>0</v>
      </c>
      <c r="I123" s="7">
        <v>0</v>
      </c>
      <c r="J123" s="7">
        <v>222.48</v>
      </c>
      <c r="K123" s="13">
        <v>0</v>
      </c>
      <c r="L123" s="7">
        <v>0</v>
      </c>
      <c r="M123" s="7">
        <v>0</v>
      </c>
      <c r="N123" s="7">
        <v>0</v>
      </c>
      <c r="O123" s="7">
        <v>0</v>
      </c>
    </row>
    <row r="124" spans="1:15" ht="32.65" customHeight="1" x14ac:dyDescent="0.2">
      <c r="A124" s="15" t="s">
        <v>529</v>
      </c>
      <c r="B124" s="4" t="str">
        <f t="shared" si="5"/>
        <v>2015</v>
      </c>
      <c r="C124" s="5" t="s">
        <v>494</v>
      </c>
      <c r="D124" s="4" t="s">
        <v>462</v>
      </c>
      <c r="E124" s="6" t="s">
        <v>373</v>
      </c>
      <c r="F124" s="7">
        <v>1.04</v>
      </c>
      <c r="G124" s="7">
        <v>0</v>
      </c>
      <c r="H124" s="7">
        <v>0</v>
      </c>
      <c r="I124" s="7">
        <v>0</v>
      </c>
      <c r="J124" s="7">
        <v>1.04</v>
      </c>
      <c r="K124" s="13">
        <v>0</v>
      </c>
      <c r="L124" s="7">
        <v>0</v>
      </c>
      <c r="M124" s="7">
        <v>0</v>
      </c>
      <c r="N124" s="7">
        <v>0</v>
      </c>
      <c r="O124" s="7">
        <v>0</v>
      </c>
    </row>
    <row r="125" spans="1:15" ht="22.15" customHeight="1" x14ac:dyDescent="0.2">
      <c r="A125" s="15" t="s">
        <v>555</v>
      </c>
      <c r="B125" s="4" t="str">
        <f t="shared" si="5"/>
        <v>2015</v>
      </c>
      <c r="C125" s="5" t="s">
        <v>494</v>
      </c>
      <c r="D125" s="4" t="s">
        <v>468</v>
      </c>
      <c r="E125" s="6" t="s">
        <v>239</v>
      </c>
      <c r="F125" s="7">
        <v>13020.34</v>
      </c>
      <c r="G125" s="7">
        <v>0</v>
      </c>
      <c r="H125" s="7">
        <v>0</v>
      </c>
      <c r="I125" s="7">
        <v>6837</v>
      </c>
      <c r="J125" s="7">
        <v>6183.34</v>
      </c>
      <c r="K125" s="13">
        <v>0.52510149504544401</v>
      </c>
      <c r="L125" s="7">
        <v>0</v>
      </c>
      <c r="M125" s="7">
        <v>6837</v>
      </c>
      <c r="N125" s="7">
        <v>0</v>
      </c>
      <c r="O125" s="7">
        <v>0</v>
      </c>
    </row>
    <row r="126" spans="1:15" ht="31.9" customHeight="1" x14ac:dyDescent="0.2">
      <c r="A126" s="15" t="s">
        <v>555</v>
      </c>
      <c r="B126" s="4" t="str">
        <f t="shared" si="5"/>
        <v>2015</v>
      </c>
      <c r="C126" s="5" t="s">
        <v>494</v>
      </c>
      <c r="D126" s="4" t="s">
        <v>469</v>
      </c>
      <c r="E126" s="6" t="s">
        <v>497</v>
      </c>
      <c r="F126" s="7">
        <v>20833</v>
      </c>
      <c r="G126" s="7">
        <v>0</v>
      </c>
      <c r="H126" s="7">
        <v>0</v>
      </c>
      <c r="I126" s="7">
        <v>0</v>
      </c>
      <c r="J126" s="7">
        <v>20833</v>
      </c>
      <c r="K126" s="13">
        <v>0</v>
      </c>
      <c r="L126" s="7">
        <v>0</v>
      </c>
      <c r="M126" s="7">
        <v>0</v>
      </c>
      <c r="N126" s="7">
        <v>0</v>
      </c>
      <c r="O126" s="7">
        <v>0</v>
      </c>
    </row>
    <row r="127" spans="1:15" ht="32.65" customHeight="1" x14ac:dyDescent="0.2">
      <c r="A127" s="15" t="s">
        <v>573</v>
      </c>
      <c r="B127" s="4" t="str">
        <f>MID(D:D,7,4)</f>
        <v>2016</v>
      </c>
      <c r="C127" s="5" t="s">
        <v>498</v>
      </c>
      <c r="D127" s="4" t="s">
        <v>87</v>
      </c>
      <c r="E127" s="6" t="s">
        <v>88</v>
      </c>
      <c r="F127" s="7">
        <v>20000</v>
      </c>
      <c r="G127" s="7">
        <v>0</v>
      </c>
      <c r="H127" s="7">
        <v>0</v>
      </c>
      <c r="I127" s="7">
        <v>0</v>
      </c>
      <c r="J127" s="7">
        <v>20000</v>
      </c>
      <c r="K127" s="13">
        <v>0</v>
      </c>
      <c r="L127" s="7">
        <v>0</v>
      </c>
      <c r="M127" s="7">
        <v>0</v>
      </c>
      <c r="N127" s="7">
        <v>0</v>
      </c>
      <c r="O127" s="7">
        <v>0</v>
      </c>
    </row>
    <row r="128" spans="1:15" ht="22.15" customHeight="1" x14ac:dyDescent="0.2">
      <c r="A128" s="15" t="s">
        <v>530</v>
      </c>
      <c r="B128" s="4" t="str">
        <f>MID(D:D,7,4)</f>
        <v>2016</v>
      </c>
      <c r="C128" s="5" t="s">
        <v>498</v>
      </c>
      <c r="D128" s="4" t="s">
        <v>89</v>
      </c>
      <c r="E128" s="6" t="s">
        <v>81</v>
      </c>
      <c r="F128" s="7">
        <v>1000</v>
      </c>
      <c r="G128" s="7">
        <v>0</v>
      </c>
      <c r="H128" s="7">
        <v>0</v>
      </c>
      <c r="I128" s="7">
        <v>0</v>
      </c>
      <c r="J128" s="7">
        <v>1000</v>
      </c>
      <c r="K128" s="13">
        <v>0</v>
      </c>
      <c r="L128" s="7">
        <v>0</v>
      </c>
      <c r="M128" s="7">
        <v>0</v>
      </c>
      <c r="N128" s="7">
        <v>0</v>
      </c>
      <c r="O128" s="7">
        <v>0</v>
      </c>
    </row>
    <row r="129" spans="1:15" ht="32.65" customHeight="1" x14ac:dyDescent="0.2">
      <c r="A129" s="15" t="s">
        <v>555</v>
      </c>
      <c r="B129" s="4" t="str">
        <f>MID(D:D,7,4)</f>
        <v>2016</v>
      </c>
      <c r="C129" s="5" t="s">
        <v>498</v>
      </c>
      <c r="D129" s="4" t="s">
        <v>90</v>
      </c>
      <c r="E129" s="6" t="s">
        <v>50</v>
      </c>
      <c r="F129" s="7">
        <v>8587.1</v>
      </c>
      <c r="G129" s="7">
        <v>0</v>
      </c>
      <c r="H129" s="7">
        <v>0</v>
      </c>
      <c r="I129" s="7">
        <v>0</v>
      </c>
      <c r="J129" s="7">
        <v>8587.1</v>
      </c>
      <c r="K129" s="13">
        <v>0</v>
      </c>
      <c r="L129" s="7">
        <v>0</v>
      </c>
      <c r="M129" s="7">
        <v>0</v>
      </c>
      <c r="N129" s="7">
        <v>0</v>
      </c>
      <c r="O129" s="7">
        <v>0</v>
      </c>
    </row>
    <row r="130" spans="1:15" ht="31.9" customHeight="1" x14ac:dyDescent="0.2">
      <c r="A130" s="15" t="s">
        <v>538</v>
      </c>
      <c r="B130" s="4" t="str">
        <f>MID(D:D,7,4)</f>
        <v>2016</v>
      </c>
      <c r="C130" s="5" t="s">
        <v>498</v>
      </c>
      <c r="D130" s="4" t="s">
        <v>91</v>
      </c>
      <c r="E130" s="6" t="s">
        <v>92</v>
      </c>
      <c r="F130" s="7">
        <v>18000</v>
      </c>
      <c r="G130" s="7">
        <v>0</v>
      </c>
      <c r="H130" s="7">
        <v>0</v>
      </c>
      <c r="I130" s="7">
        <v>0</v>
      </c>
      <c r="J130" s="7">
        <v>18000</v>
      </c>
      <c r="K130" s="13">
        <v>0</v>
      </c>
      <c r="L130" s="7">
        <v>0</v>
      </c>
      <c r="M130" s="7">
        <v>0</v>
      </c>
      <c r="N130" s="7">
        <v>0</v>
      </c>
      <c r="O130" s="7">
        <v>0</v>
      </c>
    </row>
    <row r="131" spans="1:15" ht="31.9" customHeight="1" x14ac:dyDescent="0.2">
      <c r="A131" s="15" t="s">
        <v>503</v>
      </c>
      <c r="B131" s="4" t="str">
        <f>MID(D:D,9,4)</f>
        <v>2016</v>
      </c>
      <c r="C131" s="5" t="s">
        <v>498</v>
      </c>
      <c r="D131" s="4" t="s">
        <v>111</v>
      </c>
      <c r="E131" s="6" t="s">
        <v>20</v>
      </c>
      <c r="F131" s="7">
        <v>14933.86</v>
      </c>
      <c r="G131" s="7">
        <v>0</v>
      </c>
      <c r="H131" s="7">
        <v>0</v>
      </c>
      <c r="I131" s="7">
        <v>0</v>
      </c>
      <c r="J131" s="7">
        <v>14933.86</v>
      </c>
      <c r="K131" s="13">
        <v>0</v>
      </c>
      <c r="L131" s="7">
        <v>0</v>
      </c>
      <c r="M131" s="7">
        <v>0</v>
      </c>
      <c r="N131" s="7">
        <v>0</v>
      </c>
      <c r="O131" s="7">
        <v>0</v>
      </c>
    </row>
    <row r="132" spans="1:15" ht="22.15" customHeight="1" x14ac:dyDescent="0.2">
      <c r="A132" s="15" t="s">
        <v>536</v>
      </c>
      <c r="B132" s="4" t="str">
        <f>MID(D:D,9,4)</f>
        <v>2016</v>
      </c>
      <c r="C132" s="5" t="s">
        <v>498</v>
      </c>
      <c r="D132" s="4" t="s">
        <v>112</v>
      </c>
      <c r="E132" s="6" t="s">
        <v>57</v>
      </c>
      <c r="F132" s="7">
        <v>8895.41</v>
      </c>
      <c r="G132" s="7">
        <v>0</v>
      </c>
      <c r="H132" s="7">
        <v>0</v>
      </c>
      <c r="I132" s="7">
        <v>0</v>
      </c>
      <c r="J132" s="7">
        <v>8895.41</v>
      </c>
      <c r="K132" s="13">
        <v>0</v>
      </c>
      <c r="L132" s="7">
        <v>0</v>
      </c>
      <c r="M132" s="7">
        <v>0</v>
      </c>
      <c r="N132" s="7">
        <v>0</v>
      </c>
      <c r="O132" s="7">
        <v>0</v>
      </c>
    </row>
    <row r="133" spans="1:15" ht="32.65" customHeight="1" x14ac:dyDescent="0.2">
      <c r="A133" s="15" t="s">
        <v>574</v>
      </c>
      <c r="B133" s="4" t="str">
        <f>MID(D:D,9,4)</f>
        <v>2016</v>
      </c>
      <c r="C133" s="5" t="s">
        <v>498</v>
      </c>
      <c r="D133" s="4" t="s">
        <v>113</v>
      </c>
      <c r="E133" s="6" t="s">
        <v>114</v>
      </c>
      <c r="F133" s="7">
        <v>9715.4</v>
      </c>
      <c r="G133" s="7">
        <v>0</v>
      </c>
      <c r="H133" s="7">
        <v>0</v>
      </c>
      <c r="I133" s="7">
        <v>0</v>
      </c>
      <c r="J133" s="7">
        <v>9715.4</v>
      </c>
      <c r="K133" s="13">
        <v>0</v>
      </c>
      <c r="L133" s="7">
        <v>0</v>
      </c>
      <c r="M133" s="7">
        <v>0</v>
      </c>
      <c r="N133" s="7">
        <v>0</v>
      </c>
      <c r="O133" s="7">
        <v>0</v>
      </c>
    </row>
    <row r="134" spans="1:15" ht="32.65" customHeight="1" x14ac:dyDescent="0.2">
      <c r="A134" s="15" t="s">
        <v>503</v>
      </c>
      <c r="B134" s="4" t="str">
        <f t="shared" ref="B134:B150" si="6">MID(D:D,7,4)</f>
        <v>2016</v>
      </c>
      <c r="C134" s="5" t="s">
        <v>498</v>
      </c>
      <c r="D134" s="4" t="s">
        <v>125</v>
      </c>
      <c r="E134" s="6" t="s">
        <v>126</v>
      </c>
      <c r="F134" s="7">
        <v>1331.01</v>
      </c>
      <c r="G134" s="7">
        <v>0</v>
      </c>
      <c r="H134" s="7">
        <v>0</v>
      </c>
      <c r="I134" s="7">
        <v>0</v>
      </c>
      <c r="J134" s="7">
        <v>1331.01</v>
      </c>
      <c r="K134" s="13">
        <v>0</v>
      </c>
      <c r="L134" s="7">
        <v>0</v>
      </c>
      <c r="M134" s="7">
        <v>0</v>
      </c>
      <c r="N134" s="7">
        <v>0</v>
      </c>
      <c r="O134" s="7">
        <v>0</v>
      </c>
    </row>
    <row r="135" spans="1:15" ht="31.9" customHeight="1" x14ac:dyDescent="0.2">
      <c r="A135" s="15" t="s">
        <v>503</v>
      </c>
      <c r="B135" s="4" t="str">
        <f t="shared" si="6"/>
        <v>2016</v>
      </c>
      <c r="C135" s="5" t="s">
        <v>498</v>
      </c>
      <c r="D135" s="4" t="s">
        <v>127</v>
      </c>
      <c r="E135" s="6" t="s">
        <v>128</v>
      </c>
      <c r="F135" s="7">
        <v>666</v>
      </c>
      <c r="G135" s="7">
        <v>0</v>
      </c>
      <c r="H135" s="7">
        <v>0</v>
      </c>
      <c r="I135" s="7">
        <v>0</v>
      </c>
      <c r="J135" s="7">
        <v>666</v>
      </c>
      <c r="K135" s="13">
        <v>0</v>
      </c>
      <c r="L135" s="7">
        <v>0</v>
      </c>
      <c r="M135" s="7">
        <v>0</v>
      </c>
      <c r="N135" s="7">
        <v>0</v>
      </c>
      <c r="O135" s="7">
        <v>0</v>
      </c>
    </row>
    <row r="136" spans="1:15" ht="22.15" customHeight="1" x14ac:dyDescent="0.2">
      <c r="A136" s="15" t="s">
        <v>503</v>
      </c>
      <c r="B136" s="4" t="str">
        <f t="shared" si="6"/>
        <v>2016</v>
      </c>
      <c r="C136" s="5" t="s">
        <v>498</v>
      </c>
      <c r="D136" s="4" t="s">
        <v>129</v>
      </c>
      <c r="E136" s="6" t="s">
        <v>105</v>
      </c>
      <c r="F136" s="7">
        <v>5000</v>
      </c>
      <c r="G136" s="7">
        <v>0</v>
      </c>
      <c r="H136" s="7">
        <v>0</v>
      </c>
      <c r="I136" s="7">
        <v>5000</v>
      </c>
      <c r="J136" s="7">
        <v>0</v>
      </c>
      <c r="K136" s="13">
        <v>1</v>
      </c>
      <c r="L136" s="7">
        <v>0</v>
      </c>
      <c r="M136" s="7">
        <v>5000</v>
      </c>
      <c r="N136" s="7">
        <v>0</v>
      </c>
      <c r="O136" s="7">
        <v>0</v>
      </c>
    </row>
    <row r="137" spans="1:15" ht="32.65" customHeight="1" x14ac:dyDescent="0.2">
      <c r="A137" s="15" t="s">
        <v>536</v>
      </c>
      <c r="B137" s="4" t="str">
        <f t="shared" si="6"/>
        <v>2016</v>
      </c>
      <c r="C137" s="5" t="s">
        <v>498</v>
      </c>
      <c r="D137" s="4" t="s">
        <v>130</v>
      </c>
      <c r="E137" s="6" t="s">
        <v>131</v>
      </c>
      <c r="F137" s="7">
        <v>2309.63</v>
      </c>
      <c r="G137" s="7">
        <v>0</v>
      </c>
      <c r="H137" s="7">
        <v>0</v>
      </c>
      <c r="I137" s="7">
        <v>0</v>
      </c>
      <c r="J137" s="7">
        <v>2309.63</v>
      </c>
      <c r="K137" s="13">
        <v>0</v>
      </c>
      <c r="L137" s="7">
        <v>0</v>
      </c>
      <c r="M137" s="7">
        <v>0</v>
      </c>
      <c r="N137" s="7">
        <v>0</v>
      </c>
      <c r="O137" s="7">
        <v>0</v>
      </c>
    </row>
    <row r="138" spans="1:15" ht="32.65" customHeight="1" x14ac:dyDescent="0.2">
      <c r="A138" s="15" t="s">
        <v>536</v>
      </c>
      <c r="B138" s="4" t="str">
        <f t="shared" si="6"/>
        <v>2016</v>
      </c>
      <c r="C138" s="5" t="s">
        <v>498</v>
      </c>
      <c r="D138" s="4" t="s">
        <v>132</v>
      </c>
      <c r="E138" s="6" t="s">
        <v>116</v>
      </c>
      <c r="F138" s="7">
        <v>237.27</v>
      </c>
      <c r="G138" s="7">
        <v>0</v>
      </c>
      <c r="H138" s="7">
        <v>0</v>
      </c>
      <c r="I138" s="7">
        <v>0</v>
      </c>
      <c r="J138" s="7">
        <v>237.27</v>
      </c>
      <c r="K138" s="13">
        <v>0</v>
      </c>
      <c r="L138" s="7">
        <v>0</v>
      </c>
      <c r="M138" s="7">
        <v>0</v>
      </c>
      <c r="N138" s="7">
        <v>0</v>
      </c>
      <c r="O138" s="7">
        <v>0</v>
      </c>
    </row>
    <row r="139" spans="1:15" ht="31.9" customHeight="1" x14ac:dyDescent="0.2">
      <c r="A139" s="15" t="s">
        <v>536</v>
      </c>
      <c r="B139" s="4" t="str">
        <f t="shared" si="6"/>
        <v>2016</v>
      </c>
      <c r="C139" s="5" t="s">
        <v>498</v>
      </c>
      <c r="D139" s="4" t="s">
        <v>133</v>
      </c>
      <c r="E139" s="6" t="s">
        <v>73</v>
      </c>
      <c r="F139" s="7">
        <v>2697.55</v>
      </c>
      <c r="G139" s="7">
        <v>0</v>
      </c>
      <c r="H139" s="7">
        <v>0</v>
      </c>
      <c r="I139" s="7">
        <v>0</v>
      </c>
      <c r="J139" s="7">
        <v>2697.55</v>
      </c>
      <c r="K139" s="13">
        <v>0</v>
      </c>
      <c r="L139" s="7">
        <v>0</v>
      </c>
      <c r="M139" s="7">
        <v>0</v>
      </c>
      <c r="N139" s="7">
        <v>0</v>
      </c>
      <c r="O139" s="7">
        <v>0</v>
      </c>
    </row>
    <row r="140" spans="1:15" ht="22.15" customHeight="1" x14ac:dyDescent="0.2">
      <c r="A140" s="15" t="s">
        <v>543</v>
      </c>
      <c r="B140" s="4" t="str">
        <f t="shared" si="6"/>
        <v>2016</v>
      </c>
      <c r="C140" s="5" t="s">
        <v>498</v>
      </c>
      <c r="D140" s="4" t="s">
        <v>134</v>
      </c>
      <c r="E140" s="6" t="s">
        <v>135</v>
      </c>
      <c r="F140" s="7">
        <v>4500</v>
      </c>
      <c r="G140" s="7">
        <v>0</v>
      </c>
      <c r="H140" s="7">
        <v>0</v>
      </c>
      <c r="I140" s="7">
        <v>0</v>
      </c>
      <c r="J140" s="7">
        <v>4500</v>
      </c>
      <c r="K140" s="13">
        <v>0</v>
      </c>
      <c r="L140" s="7">
        <v>0</v>
      </c>
      <c r="M140" s="7">
        <v>0</v>
      </c>
      <c r="N140" s="7">
        <v>0</v>
      </c>
      <c r="O140" s="7">
        <v>0</v>
      </c>
    </row>
    <row r="141" spans="1:15" ht="32.65" customHeight="1" x14ac:dyDescent="0.2">
      <c r="A141" s="15" t="s">
        <v>554</v>
      </c>
      <c r="B141" s="4" t="str">
        <f t="shared" si="6"/>
        <v>2016</v>
      </c>
      <c r="C141" s="5" t="s">
        <v>498</v>
      </c>
      <c r="D141" s="4" t="s">
        <v>136</v>
      </c>
      <c r="E141" s="6" t="s">
        <v>84</v>
      </c>
      <c r="F141" s="7">
        <v>372.9</v>
      </c>
      <c r="G141" s="7">
        <v>0</v>
      </c>
      <c r="H141" s="7">
        <v>0</v>
      </c>
      <c r="I141" s="7">
        <v>372.4</v>
      </c>
      <c r="J141" s="7">
        <v>0.5</v>
      </c>
      <c r="K141" s="13">
        <v>0.99865915795119298</v>
      </c>
      <c r="L141" s="7">
        <v>0</v>
      </c>
      <c r="M141" s="7">
        <v>372.4</v>
      </c>
      <c r="N141" s="7">
        <v>0</v>
      </c>
      <c r="O141" s="7">
        <v>0</v>
      </c>
    </row>
    <row r="142" spans="1:15" ht="32.65" customHeight="1" x14ac:dyDescent="0.2">
      <c r="A142" s="15" t="s">
        <v>543</v>
      </c>
      <c r="B142" s="4" t="str">
        <f t="shared" si="6"/>
        <v>2016</v>
      </c>
      <c r="C142" s="5" t="s">
        <v>498</v>
      </c>
      <c r="D142" s="4" t="s">
        <v>137</v>
      </c>
      <c r="E142" s="6" t="s">
        <v>138</v>
      </c>
      <c r="F142" s="7">
        <v>2821.5</v>
      </c>
      <c r="G142" s="7">
        <v>0</v>
      </c>
      <c r="H142" s="7">
        <v>0</v>
      </c>
      <c r="I142" s="7">
        <v>0</v>
      </c>
      <c r="J142" s="7">
        <v>2821.5</v>
      </c>
      <c r="K142" s="13">
        <v>0</v>
      </c>
      <c r="L142" s="7">
        <v>0</v>
      </c>
      <c r="M142" s="7">
        <v>0</v>
      </c>
      <c r="N142" s="7">
        <v>0</v>
      </c>
      <c r="O142" s="7">
        <v>0</v>
      </c>
    </row>
    <row r="143" spans="1:15" ht="31.9" customHeight="1" x14ac:dyDescent="0.2">
      <c r="A143" s="15" t="s">
        <v>575</v>
      </c>
      <c r="B143" s="4" t="str">
        <f t="shared" si="6"/>
        <v>2016</v>
      </c>
      <c r="C143" s="5" t="s">
        <v>498</v>
      </c>
      <c r="D143" s="4" t="s">
        <v>139</v>
      </c>
      <c r="E143" s="6" t="s">
        <v>49</v>
      </c>
      <c r="F143" s="7">
        <v>509.55</v>
      </c>
      <c r="G143" s="7">
        <v>0</v>
      </c>
      <c r="H143" s="7">
        <v>0</v>
      </c>
      <c r="I143" s="7">
        <v>0</v>
      </c>
      <c r="J143" s="7">
        <v>509.55</v>
      </c>
      <c r="K143" s="13">
        <v>0</v>
      </c>
      <c r="L143" s="7">
        <v>0</v>
      </c>
      <c r="M143" s="7">
        <v>0</v>
      </c>
      <c r="N143" s="7">
        <v>0</v>
      </c>
      <c r="O143" s="7">
        <v>0</v>
      </c>
    </row>
    <row r="144" spans="1:15" ht="32.65" customHeight="1" x14ac:dyDescent="0.2">
      <c r="A144" s="15" t="s">
        <v>575</v>
      </c>
      <c r="B144" s="4" t="str">
        <f t="shared" si="6"/>
        <v>2016</v>
      </c>
      <c r="C144" s="5" t="s">
        <v>498</v>
      </c>
      <c r="D144" s="4" t="s">
        <v>140</v>
      </c>
      <c r="E144" s="6" t="s">
        <v>77</v>
      </c>
      <c r="F144" s="7">
        <v>970.28</v>
      </c>
      <c r="G144" s="7">
        <v>0</v>
      </c>
      <c r="H144" s="7">
        <v>0</v>
      </c>
      <c r="I144" s="7">
        <v>0</v>
      </c>
      <c r="J144" s="7">
        <v>970.28</v>
      </c>
      <c r="K144" s="13">
        <v>0</v>
      </c>
      <c r="L144" s="7">
        <v>0</v>
      </c>
      <c r="M144" s="7">
        <v>0</v>
      </c>
      <c r="N144" s="7">
        <v>0</v>
      </c>
      <c r="O144" s="7">
        <v>0</v>
      </c>
    </row>
    <row r="145" spans="1:15" ht="22.15" customHeight="1" x14ac:dyDescent="0.2">
      <c r="A145" s="4" t="s">
        <v>514</v>
      </c>
      <c r="B145" s="4" t="str">
        <f t="shared" si="6"/>
        <v>2016</v>
      </c>
      <c r="C145" s="5" t="s">
        <v>498</v>
      </c>
      <c r="D145" s="4" t="s">
        <v>141</v>
      </c>
      <c r="E145" s="6" t="s">
        <v>142</v>
      </c>
      <c r="F145" s="7">
        <v>400</v>
      </c>
      <c r="G145" s="7">
        <v>0</v>
      </c>
      <c r="H145" s="7">
        <v>0</v>
      </c>
      <c r="I145" s="7">
        <v>0</v>
      </c>
      <c r="J145" s="7">
        <v>400</v>
      </c>
      <c r="K145" s="13">
        <v>0</v>
      </c>
      <c r="L145" s="7">
        <v>0</v>
      </c>
      <c r="M145" s="7">
        <v>0</v>
      </c>
      <c r="N145" s="7">
        <v>0</v>
      </c>
      <c r="O145" s="7">
        <v>0</v>
      </c>
    </row>
    <row r="146" spans="1:15" ht="32.65" customHeight="1" x14ac:dyDescent="0.2">
      <c r="A146" s="15" t="s">
        <v>576</v>
      </c>
      <c r="B146" s="4" t="str">
        <f t="shared" si="6"/>
        <v>2016</v>
      </c>
      <c r="C146" s="5" t="s">
        <v>498</v>
      </c>
      <c r="D146" s="4" t="s">
        <v>143</v>
      </c>
      <c r="E146" s="6" t="s">
        <v>78</v>
      </c>
      <c r="F146" s="7">
        <v>493.65</v>
      </c>
      <c r="G146" s="7">
        <v>0</v>
      </c>
      <c r="H146" s="7">
        <v>0</v>
      </c>
      <c r="I146" s="7">
        <v>49.4</v>
      </c>
      <c r="J146" s="7">
        <v>444.25</v>
      </c>
      <c r="K146" s="13">
        <v>0.100070900435531</v>
      </c>
      <c r="L146" s="7">
        <v>0</v>
      </c>
      <c r="M146" s="7">
        <v>49.4</v>
      </c>
      <c r="N146" s="7">
        <v>0</v>
      </c>
      <c r="O146" s="7">
        <v>0</v>
      </c>
    </row>
    <row r="147" spans="1:15" ht="31.9" customHeight="1" x14ac:dyDescent="0.2">
      <c r="A147" s="15" t="s">
        <v>515</v>
      </c>
      <c r="B147" s="4" t="str">
        <f t="shared" si="6"/>
        <v>2016</v>
      </c>
      <c r="C147" s="5" t="s">
        <v>498</v>
      </c>
      <c r="D147" s="4" t="s">
        <v>144</v>
      </c>
      <c r="E147" s="6" t="s">
        <v>82</v>
      </c>
      <c r="F147" s="7">
        <v>1387.5</v>
      </c>
      <c r="G147" s="7">
        <v>0</v>
      </c>
      <c r="H147" s="7">
        <v>0</v>
      </c>
      <c r="I147" s="7">
        <v>0</v>
      </c>
      <c r="J147" s="7">
        <v>1387.5</v>
      </c>
      <c r="K147" s="13">
        <v>0</v>
      </c>
      <c r="L147" s="7">
        <v>0</v>
      </c>
      <c r="M147" s="7">
        <v>0</v>
      </c>
      <c r="N147" s="7">
        <v>0</v>
      </c>
      <c r="O147" s="7">
        <v>0</v>
      </c>
    </row>
    <row r="148" spans="1:15" ht="32.65" customHeight="1" x14ac:dyDescent="0.2">
      <c r="A148" s="15" t="s">
        <v>515</v>
      </c>
      <c r="B148" s="4" t="str">
        <f t="shared" si="6"/>
        <v>2016</v>
      </c>
      <c r="C148" s="5" t="s">
        <v>498</v>
      </c>
      <c r="D148" s="4" t="s">
        <v>145</v>
      </c>
      <c r="E148" s="6" t="s">
        <v>146</v>
      </c>
      <c r="F148" s="7">
        <v>111.9</v>
      </c>
      <c r="G148" s="7">
        <v>0</v>
      </c>
      <c r="H148" s="7">
        <v>0</v>
      </c>
      <c r="I148" s="7">
        <v>0</v>
      </c>
      <c r="J148" s="7">
        <v>111.9</v>
      </c>
      <c r="K148" s="13">
        <v>0</v>
      </c>
      <c r="L148" s="7">
        <v>0</v>
      </c>
      <c r="M148" s="7">
        <v>0</v>
      </c>
      <c r="N148" s="7">
        <v>0</v>
      </c>
      <c r="O148" s="7">
        <v>0</v>
      </c>
    </row>
    <row r="149" spans="1:15" ht="32.65" customHeight="1" x14ac:dyDescent="0.2">
      <c r="A149" s="15" t="s">
        <v>502</v>
      </c>
      <c r="B149" s="4" t="str">
        <f t="shared" si="6"/>
        <v>2016</v>
      </c>
      <c r="C149" s="5" t="s">
        <v>498</v>
      </c>
      <c r="D149" s="4" t="s">
        <v>147</v>
      </c>
      <c r="E149" s="6" t="s">
        <v>148</v>
      </c>
      <c r="F149" s="7">
        <v>546</v>
      </c>
      <c r="G149" s="7">
        <v>0</v>
      </c>
      <c r="H149" s="7">
        <v>0</v>
      </c>
      <c r="I149" s="7">
        <v>0</v>
      </c>
      <c r="J149" s="7">
        <v>546</v>
      </c>
      <c r="K149" s="13">
        <v>0</v>
      </c>
      <c r="L149" s="7">
        <v>0</v>
      </c>
      <c r="M149" s="7">
        <v>0</v>
      </c>
      <c r="N149" s="7">
        <v>0</v>
      </c>
      <c r="O149" s="7">
        <v>0</v>
      </c>
    </row>
    <row r="150" spans="1:15" ht="31.9" customHeight="1" x14ac:dyDescent="0.2">
      <c r="A150" s="15" t="s">
        <v>502</v>
      </c>
      <c r="B150" s="4" t="str">
        <f t="shared" si="6"/>
        <v>2016</v>
      </c>
      <c r="C150" s="5" t="s">
        <v>498</v>
      </c>
      <c r="D150" s="4" t="s">
        <v>149</v>
      </c>
      <c r="E150" s="6" t="s">
        <v>150</v>
      </c>
      <c r="F150" s="7">
        <v>3946.8</v>
      </c>
      <c r="G150" s="7">
        <v>0</v>
      </c>
      <c r="H150" s="7">
        <v>0</v>
      </c>
      <c r="I150" s="7">
        <v>0</v>
      </c>
      <c r="J150" s="7">
        <v>3946.8</v>
      </c>
      <c r="K150" s="13">
        <v>0</v>
      </c>
      <c r="L150" s="7">
        <v>0</v>
      </c>
      <c r="M150" s="7">
        <v>0</v>
      </c>
      <c r="N150" s="7">
        <v>0</v>
      </c>
      <c r="O150" s="7">
        <v>0</v>
      </c>
    </row>
    <row r="151" spans="1:15" ht="22.15" customHeight="1" x14ac:dyDescent="0.2">
      <c r="A151" s="15" t="s">
        <v>503</v>
      </c>
      <c r="B151" s="4" t="str">
        <f>MID(D:D,9,4)</f>
        <v>2016</v>
      </c>
      <c r="C151" s="5" t="s">
        <v>498</v>
      </c>
      <c r="D151" s="4" t="s">
        <v>277</v>
      </c>
      <c r="E151" s="6" t="s">
        <v>242</v>
      </c>
      <c r="F151" s="7">
        <v>47491.71</v>
      </c>
      <c r="G151" s="7">
        <v>0</v>
      </c>
      <c r="H151" s="7">
        <v>0</v>
      </c>
      <c r="I151" s="7">
        <v>0</v>
      </c>
      <c r="J151" s="7">
        <v>47491.71</v>
      </c>
      <c r="K151" s="13">
        <v>0</v>
      </c>
      <c r="L151" s="7">
        <v>0</v>
      </c>
      <c r="M151" s="7">
        <v>0</v>
      </c>
      <c r="N151" s="7">
        <v>0</v>
      </c>
      <c r="O151" s="7">
        <v>0</v>
      </c>
    </row>
    <row r="152" spans="1:15" ht="32.65" customHeight="1" x14ac:dyDescent="0.2">
      <c r="A152" s="15" t="s">
        <v>577</v>
      </c>
      <c r="B152" s="4" t="str">
        <f>MID(D:D,9,4)</f>
        <v>2016</v>
      </c>
      <c r="C152" s="5" t="s">
        <v>498</v>
      </c>
      <c r="D152" s="4" t="s">
        <v>278</v>
      </c>
      <c r="E152" s="6" t="s">
        <v>279</v>
      </c>
      <c r="F152" s="7">
        <v>82025</v>
      </c>
      <c r="G152" s="7">
        <v>0</v>
      </c>
      <c r="H152" s="7">
        <v>0</v>
      </c>
      <c r="I152" s="7">
        <v>0</v>
      </c>
      <c r="J152" s="7">
        <v>82025</v>
      </c>
      <c r="K152" s="13">
        <v>0</v>
      </c>
      <c r="L152" s="7">
        <v>0</v>
      </c>
      <c r="M152" s="7">
        <v>0</v>
      </c>
      <c r="N152" s="7">
        <v>0</v>
      </c>
      <c r="O152" s="7">
        <v>0</v>
      </c>
    </row>
    <row r="153" spans="1:15" ht="32.65" customHeight="1" x14ac:dyDescent="0.2">
      <c r="A153" s="15" t="s">
        <v>578</v>
      </c>
      <c r="B153" s="4" t="str">
        <f>MID(D:D,10,4)</f>
        <v>2016</v>
      </c>
      <c r="C153" s="5" t="s">
        <v>498</v>
      </c>
      <c r="D153" s="4" t="s">
        <v>297</v>
      </c>
      <c r="E153" s="6" t="s">
        <v>121</v>
      </c>
      <c r="F153" s="7">
        <v>12271</v>
      </c>
      <c r="G153" s="7">
        <v>0</v>
      </c>
      <c r="H153" s="7">
        <v>0</v>
      </c>
      <c r="I153" s="7">
        <v>0</v>
      </c>
      <c r="J153" s="7">
        <v>12271</v>
      </c>
      <c r="K153" s="13">
        <v>0</v>
      </c>
      <c r="L153" s="7">
        <v>0</v>
      </c>
      <c r="M153" s="7">
        <v>0</v>
      </c>
      <c r="N153" s="7">
        <v>0</v>
      </c>
      <c r="O153" s="7">
        <v>0</v>
      </c>
    </row>
    <row r="154" spans="1:15" ht="31.9" customHeight="1" x14ac:dyDescent="0.2">
      <c r="A154" s="15" t="s">
        <v>514</v>
      </c>
      <c r="B154" s="4" t="str">
        <f>MID(D:D,9,4)</f>
        <v>2016</v>
      </c>
      <c r="C154" s="5" t="s">
        <v>498</v>
      </c>
      <c r="D154" s="4" t="s">
        <v>303</v>
      </c>
      <c r="E154" s="6" t="s">
        <v>218</v>
      </c>
      <c r="F154" s="7">
        <v>5500.93</v>
      </c>
      <c r="G154" s="7">
        <v>0</v>
      </c>
      <c r="H154" s="7">
        <v>0</v>
      </c>
      <c r="I154" s="7">
        <v>0</v>
      </c>
      <c r="J154" s="7">
        <v>5500.93</v>
      </c>
      <c r="K154" s="13">
        <v>0</v>
      </c>
      <c r="L154" s="7">
        <v>0</v>
      </c>
      <c r="M154" s="7">
        <v>0</v>
      </c>
      <c r="N154" s="7">
        <v>0</v>
      </c>
      <c r="O154" s="7">
        <v>0</v>
      </c>
    </row>
    <row r="155" spans="1:15" ht="32.65" customHeight="1" x14ac:dyDescent="0.2">
      <c r="A155" s="15" t="s">
        <v>514</v>
      </c>
      <c r="B155" s="4" t="str">
        <f>MID(D:D,9,4)</f>
        <v>2016</v>
      </c>
      <c r="C155" s="5" t="s">
        <v>498</v>
      </c>
      <c r="D155" s="4" t="s">
        <v>304</v>
      </c>
      <c r="E155" s="6" t="s">
        <v>305</v>
      </c>
      <c r="F155" s="7">
        <v>10860.16</v>
      </c>
      <c r="G155" s="7">
        <v>0</v>
      </c>
      <c r="H155" s="7">
        <v>0</v>
      </c>
      <c r="I155" s="7">
        <v>4309</v>
      </c>
      <c r="J155" s="7">
        <v>6551.16</v>
      </c>
      <c r="K155" s="13">
        <v>0.39677131828628698</v>
      </c>
      <c r="L155" s="7">
        <v>0</v>
      </c>
      <c r="M155" s="7">
        <v>3165</v>
      </c>
      <c r="N155" s="7">
        <v>0</v>
      </c>
      <c r="O155" s="7">
        <v>1144</v>
      </c>
    </row>
    <row r="156" spans="1:15" ht="32.65" customHeight="1" x14ac:dyDescent="0.2">
      <c r="A156" s="15" t="s">
        <v>579</v>
      </c>
      <c r="B156" s="4" t="str">
        <f>MID(D:D,9,4)</f>
        <v>2016</v>
      </c>
      <c r="C156" s="5" t="s">
        <v>498</v>
      </c>
      <c r="D156" s="4" t="s">
        <v>306</v>
      </c>
      <c r="E156" s="6" t="s">
        <v>57</v>
      </c>
      <c r="F156" s="7">
        <v>593.6</v>
      </c>
      <c r="G156" s="7">
        <v>0</v>
      </c>
      <c r="H156" s="7">
        <v>0</v>
      </c>
      <c r="I156" s="7">
        <v>0</v>
      </c>
      <c r="J156" s="7">
        <v>593.6</v>
      </c>
      <c r="K156" s="13">
        <v>0</v>
      </c>
      <c r="L156" s="7">
        <v>0</v>
      </c>
      <c r="M156" s="7">
        <v>0</v>
      </c>
      <c r="N156" s="7">
        <v>0</v>
      </c>
      <c r="O156" s="7">
        <v>0</v>
      </c>
    </row>
    <row r="157" spans="1:15" ht="32.65" customHeight="1" x14ac:dyDescent="0.2">
      <c r="A157" s="15" t="s">
        <v>580</v>
      </c>
      <c r="B157" s="4" t="str">
        <f>MID(D:D,10,4)</f>
        <v>2016</v>
      </c>
      <c r="C157" s="5" t="s">
        <v>498</v>
      </c>
      <c r="D157" s="4" t="s">
        <v>327</v>
      </c>
      <c r="E157" s="6" t="s">
        <v>293</v>
      </c>
      <c r="F157" s="7">
        <v>376</v>
      </c>
      <c r="G157" s="7">
        <v>0</v>
      </c>
      <c r="H157" s="7">
        <v>0</v>
      </c>
      <c r="I157" s="7">
        <v>376</v>
      </c>
      <c r="J157" s="7">
        <v>0</v>
      </c>
      <c r="K157" s="13">
        <v>1</v>
      </c>
      <c r="L157" s="7">
        <v>0</v>
      </c>
      <c r="M157" s="7">
        <v>376</v>
      </c>
      <c r="N157" s="7">
        <v>0</v>
      </c>
      <c r="O157" s="7">
        <v>0</v>
      </c>
    </row>
    <row r="158" spans="1:15" ht="42.2" customHeight="1" x14ac:dyDescent="0.2">
      <c r="A158" s="15" t="s">
        <v>581</v>
      </c>
      <c r="B158" s="4" t="str">
        <f>MID(D:D,10,4)</f>
        <v>2016</v>
      </c>
      <c r="C158" s="5" t="s">
        <v>498</v>
      </c>
      <c r="D158" s="4" t="s">
        <v>328</v>
      </c>
      <c r="E158" s="6" t="s">
        <v>329</v>
      </c>
      <c r="F158" s="7">
        <v>8526.18</v>
      </c>
      <c r="G158" s="7">
        <v>0</v>
      </c>
      <c r="H158" s="7">
        <v>0</v>
      </c>
      <c r="I158" s="7">
        <v>0</v>
      </c>
      <c r="J158" s="7">
        <v>8526.18</v>
      </c>
      <c r="K158" s="13">
        <v>0</v>
      </c>
      <c r="L158" s="7">
        <v>0</v>
      </c>
      <c r="M158" s="7">
        <v>0</v>
      </c>
      <c r="N158" s="7">
        <v>0</v>
      </c>
      <c r="O158" s="7">
        <v>0</v>
      </c>
    </row>
    <row r="159" spans="1:15" ht="31.9" customHeight="1" x14ac:dyDescent="0.2">
      <c r="A159" s="15" t="s">
        <v>582</v>
      </c>
      <c r="B159" s="4" t="str">
        <f>MID(D:D,10,4)</f>
        <v>2016</v>
      </c>
      <c r="C159" s="5" t="s">
        <v>498</v>
      </c>
      <c r="D159" s="4" t="s">
        <v>330</v>
      </c>
      <c r="E159" s="6" t="s">
        <v>239</v>
      </c>
      <c r="F159" s="7">
        <v>17110.900000000001</v>
      </c>
      <c r="G159" s="7">
        <v>0</v>
      </c>
      <c r="H159" s="7">
        <v>0</v>
      </c>
      <c r="I159" s="7">
        <v>0</v>
      </c>
      <c r="J159" s="7">
        <v>17110.900000000001</v>
      </c>
      <c r="K159" s="13">
        <v>0</v>
      </c>
      <c r="L159" s="7">
        <v>0</v>
      </c>
      <c r="M159" s="7">
        <v>0</v>
      </c>
      <c r="N159" s="7">
        <v>0</v>
      </c>
      <c r="O159" s="7">
        <v>0</v>
      </c>
    </row>
    <row r="160" spans="1:15" ht="32.65" customHeight="1" x14ac:dyDescent="0.2">
      <c r="A160" s="15" t="s">
        <v>543</v>
      </c>
      <c r="B160" s="4" t="str">
        <f>MID(D:D,9,4)</f>
        <v>2016</v>
      </c>
      <c r="C160" s="5" t="s">
        <v>498</v>
      </c>
      <c r="D160" s="4" t="s">
        <v>365</v>
      </c>
      <c r="E160" s="6" t="s">
        <v>366</v>
      </c>
      <c r="F160" s="7">
        <v>537</v>
      </c>
      <c r="G160" s="7">
        <v>0</v>
      </c>
      <c r="H160" s="7">
        <v>0</v>
      </c>
      <c r="I160" s="7">
        <v>0</v>
      </c>
      <c r="J160" s="7">
        <v>537</v>
      </c>
      <c r="K160" s="13">
        <v>0</v>
      </c>
      <c r="L160" s="7">
        <v>0</v>
      </c>
      <c r="M160" s="7">
        <v>0</v>
      </c>
      <c r="N160" s="7">
        <v>0</v>
      </c>
      <c r="O160" s="7">
        <v>0</v>
      </c>
    </row>
    <row r="161" spans="1:15" ht="32.65" customHeight="1" x14ac:dyDescent="0.2">
      <c r="A161" s="15" t="s">
        <v>583</v>
      </c>
      <c r="B161" s="4" t="str">
        <f>MID(D:D,13,4)</f>
        <v>2016</v>
      </c>
      <c r="C161" s="5" t="s">
        <v>498</v>
      </c>
      <c r="D161" s="4" t="s">
        <v>384</v>
      </c>
      <c r="E161" s="6" t="s">
        <v>324</v>
      </c>
      <c r="F161" s="7">
        <v>1236.58</v>
      </c>
      <c r="G161" s="7">
        <v>0</v>
      </c>
      <c r="H161" s="7">
        <v>0</v>
      </c>
      <c r="I161" s="7">
        <v>0</v>
      </c>
      <c r="J161" s="7">
        <v>1236.58</v>
      </c>
      <c r="K161" s="13">
        <v>0</v>
      </c>
      <c r="L161" s="7">
        <v>0</v>
      </c>
      <c r="M161" s="7">
        <v>0</v>
      </c>
      <c r="N161" s="7">
        <v>0</v>
      </c>
      <c r="O161" s="7">
        <v>0</v>
      </c>
    </row>
    <row r="162" spans="1:15" ht="31.9" customHeight="1" x14ac:dyDescent="0.2">
      <c r="A162" s="15" t="s">
        <v>584</v>
      </c>
      <c r="B162" s="4" t="str">
        <f>MID(D:D,13,4)</f>
        <v>2016</v>
      </c>
      <c r="C162" s="5" t="s">
        <v>498</v>
      </c>
      <c r="D162" s="4" t="s">
        <v>385</v>
      </c>
      <c r="E162" s="6" t="s">
        <v>135</v>
      </c>
      <c r="F162" s="7">
        <v>1824.18</v>
      </c>
      <c r="G162" s="7">
        <v>0</v>
      </c>
      <c r="H162" s="7">
        <v>0</v>
      </c>
      <c r="I162" s="7">
        <v>0</v>
      </c>
      <c r="J162" s="7">
        <v>1824.18</v>
      </c>
      <c r="K162" s="13">
        <v>0</v>
      </c>
      <c r="L162" s="7">
        <v>0</v>
      </c>
      <c r="M162" s="7">
        <v>0</v>
      </c>
      <c r="N162" s="7">
        <v>0</v>
      </c>
      <c r="O162" s="7">
        <v>0</v>
      </c>
    </row>
    <row r="163" spans="1:15" ht="42.2" customHeight="1" x14ac:dyDescent="0.2">
      <c r="A163" s="15" t="s">
        <v>585</v>
      </c>
      <c r="B163" s="4" t="str">
        <f>MID(D:D,9,4)</f>
        <v>2016</v>
      </c>
      <c r="C163" s="5" t="s">
        <v>498</v>
      </c>
      <c r="D163" s="4" t="s">
        <v>470</v>
      </c>
      <c r="E163" s="6" t="s">
        <v>310</v>
      </c>
      <c r="F163" s="7">
        <v>4092.96</v>
      </c>
      <c r="G163" s="7">
        <v>0</v>
      </c>
      <c r="H163" s="7">
        <v>0</v>
      </c>
      <c r="I163" s="7">
        <v>0</v>
      </c>
      <c r="J163" s="7">
        <v>4092.96</v>
      </c>
      <c r="K163" s="13">
        <v>0</v>
      </c>
      <c r="L163" s="7">
        <v>0</v>
      </c>
      <c r="M163" s="7">
        <v>0</v>
      </c>
      <c r="N163" s="7">
        <v>0</v>
      </c>
      <c r="O163" s="7">
        <v>0</v>
      </c>
    </row>
    <row r="164" spans="1:15" ht="32.65" customHeight="1" x14ac:dyDescent="0.2">
      <c r="A164" s="15" t="s">
        <v>512</v>
      </c>
      <c r="B164" s="4" t="str">
        <f>MID(D:D,7,4)</f>
        <v>2017</v>
      </c>
      <c r="C164" s="5" t="s">
        <v>499</v>
      </c>
      <c r="D164" s="4" t="s">
        <v>93</v>
      </c>
      <c r="E164" s="6" t="s">
        <v>94</v>
      </c>
      <c r="F164" s="7">
        <v>3146.26</v>
      </c>
      <c r="G164" s="7">
        <v>0</v>
      </c>
      <c r="H164" s="7">
        <v>0</v>
      </c>
      <c r="I164" s="7">
        <v>0</v>
      </c>
      <c r="J164" s="7">
        <v>3146.26</v>
      </c>
      <c r="K164" s="13">
        <v>0</v>
      </c>
      <c r="L164" s="7">
        <v>0</v>
      </c>
      <c r="M164" s="7">
        <v>0</v>
      </c>
      <c r="N164" s="7">
        <v>0</v>
      </c>
      <c r="O164" s="7">
        <v>0</v>
      </c>
    </row>
    <row r="165" spans="1:15" ht="32.65" customHeight="1" x14ac:dyDescent="0.2">
      <c r="A165" s="15" t="s">
        <v>586</v>
      </c>
      <c r="B165" s="4" t="str">
        <f>MID(D:D,7,4)</f>
        <v>2017</v>
      </c>
      <c r="C165" s="5" t="s">
        <v>499</v>
      </c>
      <c r="D165" s="4" t="s">
        <v>95</v>
      </c>
      <c r="E165" s="6" t="s">
        <v>75</v>
      </c>
      <c r="F165" s="7">
        <v>20000</v>
      </c>
      <c r="G165" s="7">
        <v>0</v>
      </c>
      <c r="H165" s="7">
        <v>0</v>
      </c>
      <c r="I165" s="7">
        <v>0</v>
      </c>
      <c r="J165" s="7">
        <v>20000</v>
      </c>
      <c r="K165" s="13">
        <v>0</v>
      </c>
      <c r="L165" s="7">
        <v>0</v>
      </c>
      <c r="M165" s="7">
        <v>0</v>
      </c>
      <c r="N165" s="7">
        <v>0</v>
      </c>
      <c r="O165" s="7">
        <v>0</v>
      </c>
    </row>
    <row r="166" spans="1:15" ht="32.65" customHeight="1" x14ac:dyDescent="0.2">
      <c r="A166" s="15" t="s">
        <v>587</v>
      </c>
      <c r="B166" s="4" t="str">
        <f>MID(D:D,7,4)</f>
        <v>2017</v>
      </c>
      <c r="C166" s="5" t="s">
        <v>499</v>
      </c>
      <c r="D166" s="4" t="s">
        <v>96</v>
      </c>
      <c r="E166" s="6" t="s">
        <v>97</v>
      </c>
      <c r="F166" s="7">
        <v>305.91000000000003</v>
      </c>
      <c r="G166" s="7">
        <v>0</v>
      </c>
      <c r="H166" s="7">
        <v>0</v>
      </c>
      <c r="I166" s="7">
        <v>0</v>
      </c>
      <c r="J166" s="7">
        <v>305.91000000000003</v>
      </c>
      <c r="K166" s="13">
        <v>0</v>
      </c>
      <c r="L166" s="7">
        <v>0</v>
      </c>
      <c r="M166" s="7">
        <v>0</v>
      </c>
      <c r="N166" s="7">
        <v>0</v>
      </c>
      <c r="O166" s="7">
        <v>0</v>
      </c>
    </row>
    <row r="167" spans="1:15" ht="31.9" customHeight="1" x14ac:dyDescent="0.2">
      <c r="A167" s="15" t="s">
        <v>588</v>
      </c>
      <c r="B167" s="4" t="str">
        <f>MID(D:D,7,4)</f>
        <v>2017</v>
      </c>
      <c r="C167" s="5" t="s">
        <v>499</v>
      </c>
      <c r="D167" s="4" t="s">
        <v>98</v>
      </c>
      <c r="E167" s="6" t="s">
        <v>99</v>
      </c>
      <c r="F167" s="7">
        <v>5046.5</v>
      </c>
      <c r="G167" s="7">
        <v>0</v>
      </c>
      <c r="H167" s="7">
        <v>0</v>
      </c>
      <c r="I167" s="7">
        <v>5046.5</v>
      </c>
      <c r="J167" s="7">
        <v>0</v>
      </c>
      <c r="K167" s="13">
        <v>1</v>
      </c>
      <c r="L167" s="7">
        <v>0</v>
      </c>
      <c r="M167" s="7">
        <v>5046.5</v>
      </c>
      <c r="N167" s="7">
        <v>0</v>
      </c>
      <c r="O167" s="7">
        <v>0</v>
      </c>
    </row>
    <row r="168" spans="1:15" ht="32.65" customHeight="1" x14ac:dyDescent="0.2">
      <c r="A168" s="15" t="s">
        <v>506</v>
      </c>
      <c r="B168" s="4" t="str">
        <f>MID(D:D,9,4)</f>
        <v>2017</v>
      </c>
      <c r="C168" s="5" t="s">
        <v>499</v>
      </c>
      <c r="D168" s="4" t="s">
        <v>115</v>
      </c>
      <c r="E168" s="6" t="s">
        <v>116</v>
      </c>
      <c r="F168" s="7">
        <v>1791.04</v>
      </c>
      <c r="G168" s="7">
        <v>0</v>
      </c>
      <c r="H168" s="7">
        <v>0</v>
      </c>
      <c r="I168" s="7">
        <v>0</v>
      </c>
      <c r="J168" s="7">
        <v>1791.04</v>
      </c>
      <c r="K168" s="13">
        <v>0</v>
      </c>
      <c r="L168" s="7">
        <v>0</v>
      </c>
      <c r="M168" s="7">
        <v>0</v>
      </c>
      <c r="N168" s="7">
        <v>0</v>
      </c>
      <c r="O168" s="7">
        <v>0</v>
      </c>
    </row>
    <row r="169" spans="1:15" ht="32.65" customHeight="1" x14ac:dyDescent="0.2">
      <c r="A169" s="15" t="s">
        <v>589</v>
      </c>
      <c r="B169" s="4" t="str">
        <f>MID(D:D,9,4)</f>
        <v>2017</v>
      </c>
      <c r="C169" s="5" t="s">
        <v>499</v>
      </c>
      <c r="D169" s="4" t="s">
        <v>117</v>
      </c>
      <c r="E169" s="6" t="s">
        <v>118</v>
      </c>
      <c r="F169" s="7">
        <v>30000</v>
      </c>
      <c r="G169" s="7">
        <v>0</v>
      </c>
      <c r="H169" s="7">
        <v>0</v>
      </c>
      <c r="I169" s="7">
        <v>0</v>
      </c>
      <c r="J169" s="7">
        <v>30000</v>
      </c>
      <c r="K169" s="13">
        <v>0</v>
      </c>
      <c r="L169" s="7">
        <v>0</v>
      </c>
      <c r="M169" s="7">
        <v>0</v>
      </c>
      <c r="N169" s="7">
        <v>0</v>
      </c>
      <c r="O169" s="7">
        <v>0</v>
      </c>
    </row>
    <row r="170" spans="1:15" ht="22.15" customHeight="1" x14ac:dyDescent="0.2">
      <c r="A170" s="15" t="s">
        <v>502</v>
      </c>
      <c r="B170" s="4" t="str">
        <f>MID(D:D,9,4)</f>
        <v>2017</v>
      </c>
      <c r="C170" s="5" t="s">
        <v>499</v>
      </c>
      <c r="D170" s="4" t="s">
        <v>119</v>
      </c>
      <c r="E170" s="6" t="s">
        <v>65</v>
      </c>
      <c r="F170" s="7">
        <v>200</v>
      </c>
      <c r="G170" s="7">
        <v>0</v>
      </c>
      <c r="H170" s="7">
        <v>0</v>
      </c>
      <c r="I170" s="7">
        <v>0</v>
      </c>
      <c r="J170" s="7">
        <v>200</v>
      </c>
      <c r="K170" s="13">
        <v>0</v>
      </c>
      <c r="L170" s="7">
        <v>0</v>
      </c>
      <c r="M170" s="7">
        <v>0</v>
      </c>
      <c r="N170" s="7">
        <v>0</v>
      </c>
      <c r="O170" s="7">
        <v>0</v>
      </c>
    </row>
    <row r="171" spans="1:15" ht="42.2" customHeight="1" x14ac:dyDescent="0.2">
      <c r="A171" s="15" t="s">
        <v>590</v>
      </c>
      <c r="B171" s="4" t="str">
        <f t="shared" ref="B171:B188" si="7">MID(D:D,7,4)</f>
        <v>2017</v>
      </c>
      <c r="C171" s="5" t="s">
        <v>499</v>
      </c>
      <c r="D171" s="4" t="s">
        <v>151</v>
      </c>
      <c r="E171" s="6" t="s">
        <v>152</v>
      </c>
      <c r="F171" s="7">
        <v>1510.4</v>
      </c>
      <c r="G171" s="7">
        <v>0</v>
      </c>
      <c r="H171" s="7">
        <v>0</v>
      </c>
      <c r="I171" s="7">
        <v>1223</v>
      </c>
      <c r="J171" s="7">
        <v>287.39999999999998</v>
      </c>
      <c r="K171" s="13">
        <v>0.80971927966101698</v>
      </c>
      <c r="L171" s="7">
        <v>0</v>
      </c>
      <c r="M171" s="7">
        <v>1223</v>
      </c>
      <c r="N171" s="7">
        <v>0</v>
      </c>
      <c r="O171" s="7">
        <v>0</v>
      </c>
    </row>
    <row r="172" spans="1:15" ht="31.9" customHeight="1" x14ac:dyDescent="0.2">
      <c r="A172" s="15" t="s">
        <v>590</v>
      </c>
      <c r="B172" s="4" t="str">
        <f t="shared" si="7"/>
        <v>2017</v>
      </c>
      <c r="C172" s="5" t="s">
        <v>499</v>
      </c>
      <c r="D172" s="4" t="s">
        <v>153</v>
      </c>
      <c r="E172" s="6" t="s">
        <v>154</v>
      </c>
      <c r="F172" s="7">
        <v>4500</v>
      </c>
      <c r="G172" s="7">
        <v>0</v>
      </c>
      <c r="H172" s="7">
        <v>0</v>
      </c>
      <c r="I172" s="7">
        <v>341.2</v>
      </c>
      <c r="J172" s="7">
        <v>4158.8</v>
      </c>
      <c r="K172" s="13">
        <v>7.5822222222222194E-2</v>
      </c>
      <c r="L172" s="7">
        <v>0</v>
      </c>
      <c r="M172" s="7">
        <v>341.2</v>
      </c>
      <c r="N172" s="7">
        <v>0</v>
      </c>
      <c r="O172" s="7">
        <v>0</v>
      </c>
    </row>
    <row r="173" spans="1:15" ht="22.15" customHeight="1" x14ac:dyDescent="0.2">
      <c r="A173" s="15" t="s">
        <v>590</v>
      </c>
      <c r="B173" s="4" t="str">
        <f t="shared" si="7"/>
        <v>2017</v>
      </c>
      <c r="C173" s="5" t="s">
        <v>499</v>
      </c>
      <c r="D173" s="4" t="s">
        <v>155</v>
      </c>
      <c r="E173" s="6" t="s">
        <v>106</v>
      </c>
      <c r="F173" s="7">
        <v>2572.6999999999998</v>
      </c>
      <c r="G173" s="7">
        <v>0</v>
      </c>
      <c r="H173" s="7">
        <v>0</v>
      </c>
      <c r="I173" s="7">
        <v>0</v>
      </c>
      <c r="J173" s="7">
        <v>2572.6999999999998</v>
      </c>
      <c r="K173" s="13">
        <v>0</v>
      </c>
      <c r="L173" s="7">
        <v>0</v>
      </c>
      <c r="M173" s="7">
        <v>0</v>
      </c>
      <c r="N173" s="7">
        <v>0</v>
      </c>
      <c r="O173" s="7">
        <v>0</v>
      </c>
    </row>
    <row r="174" spans="1:15" ht="32.65" customHeight="1" x14ac:dyDescent="0.2">
      <c r="A174" s="15" t="s">
        <v>506</v>
      </c>
      <c r="B174" s="4" t="str">
        <f t="shared" si="7"/>
        <v>2017</v>
      </c>
      <c r="C174" s="5" t="s">
        <v>499</v>
      </c>
      <c r="D174" s="4" t="s">
        <v>156</v>
      </c>
      <c r="E174" s="6" t="s">
        <v>74</v>
      </c>
      <c r="F174" s="7">
        <v>5000</v>
      </c>
      <c r="G174" s="7">
        <v>0</v>
      </c>
      <c r="H174" s="7">
        <v>0</v>
      </c>
      <c r="I174" s="7">
        <v>5000</v>
      </c>
      <c r="J174" s="7">
        <v>0</v>
      </c>
      <c r="K174" s="13">
        <v>1</v>
      </c>
      <c r="L174" s="7">
        <v>0</v>
      </c>
      <c r="M174" s="7">
        <v>2610</v>
      </c>
      <c r="N174" s="7">
        <v>0</v>
      </c>
      <c r="O174" s="7">
        <v>2390</v>
      </c>
    </row>
    <row r="175" spans="1:15" ht="22.15" customHeight="1" x14ac:dyDescent="0.2">
      <c r="A175" s="15" t="s">
        <v>591</v>
      </c>
      <c r="B175" s="4" t="str">
        <f t="shared" si="7"/>
        <v>2017</v>
      </c>
      <c r="C175" s="5" t="s">
        <v>499</v>
      </c>
      <c r="D175" s="4" t="s">
        <v>157</v>
      </c>
      <c r="E175" s="6" t="s">
        <v>158</v>
      </c>
      <c r="F175" s="7">
        <v>3548</v>
      </c>
      <c r="G175" s="7">
        <v>0</v>
      </c>
      <c r="H175" s="7">
        <v>0</v>
      </c>
      <c r="I175" s="7">
        <v>0</v>
      </c>
      <c r="J175" s="7">
        <v>3548</v>
      </c>
      <c r="K175" s="13">
        <v>0</v>
      </c>
      <c r="L175" s="7">
        <v>0</v>
      </c>
      <c r="M175" s="7">
        <v>0</v>
      </c>
      <c r="N175" s="7">
        <v>0</v>
      </c>
      <c r="O175" s="7">
        <v>0</v>
      </c>
    </row>
    <row r="176" spans="1:15" ht="32.65" customHeight="1" x14ac:dyDescent="0.2">
      <c r="A176" s="15" t="s">
        <v>592</v>
      </c>
      <c r="B176" s="4" t="str">
        <f t="shared" si="7"/>
        <v>2017</v>
      </c>
      <c r="C176" s="5" t="s">
        <v>499</v>
      </c>
      <c r="D176" s="4" t="s">
        <v>159</v>
      </c>
      <c r="E176" s="6" t="s">
        <v>76</v>
      </c>
      <c r="F176" s="7">
        <v>2742</v>
      </c>
      <c r="G176" s="7">
        <v>0</v>
      </c>
      <c r="H176" s="7">
        <v>0</v>
      </c>
      <c r="I176" s="7">
        <v>0</v>
      </c>
      <c r="J176" s="7">
        <v>2742</v>
      </c>
      <c r="K176" s="13">
        <v>0</v>
      </c>
      <c r="L176" s="7">
        <v>0</v>
      </c>
      <c r="M176" s="7">
        <v>0</v>
      </c>
      <c r="N176" s="7">
        <v>0</v>
      </c>
      <c r="O176" s="7">
        <v>0</v>
      </c>
    </row>
    <row r="177" spans="1:15" ht="31.9" customHeight="1" x14ac:dyDescent="0.2">
      <c r="A177" s="15" t="s">
        <v>592</v>
      </c>
      <c r="B177" s="4" t="str">
        <f t="shared" si="7"/>
        <v>2017</v>
      </c>
      <c r="C177" s="5" t="s">
        <v>499</v>
      </c>
      <c r="D177" s="4" t="s">
        <v>160</v>
      </c>
      <c r="E177" s="6" t="s">
        <v>161</v>
      </c>
      <c r="F177" s="7">
        <v>3900</v>
      </c>
      <c r="G177" s="7">
        <v>0</v>
      </c>
      <c r="H177" s="7">
        <v>0</v>
      </c>
      <c r="I177" s="7">
        <v>0</v>
      </c>
      <c r="J177" s="7">
        <v>3900</v>
      </c>
      <c r="K177" s="13">
        <v>0</v>
      </c>
      <c r="L177" s="7">
        <v>0</v>
      </c>
      <c r="M177" s="7">
        <v>0</v>
      </c>
      <c r="N177" s="7">
        <v>0</v>
      </c>
      <c r="O177" s="7">
        <v>0</v>
      </c>
    </row>
    <row r="178" spans="1:15" ht="22.15" customHeight="1" x14ac:dyDescent="0.2">
      <c r="A178" s="15" t="s">
        <v>592</v>
      </c>
      <c r="B178" s="4" t="str">
        <f t="shared" si="7"/>
        <v>2017</v>
      </c>
      <c r="C178" s="5" t="s">
        <v>499</v>
      </c>
      <c r="D178" s="4" t="s">
        <v>162</v>
      </c>
      <c r="E178" s="6" t="s">
        <v>163</v>
      </c>
      <c r="F178" s="7">
        <v>1907</v>
      </c>
      <c r="G178" s="7">
        <v>0</v>
      </c>
      <c r="H178" s="7">
        <v>0</v>
      </c>
      <c r="I178" s="7">
        <v>0</v>
      </c>
      <c r="J178" s="7">
        <v>1907</v>
      </c>
      <c r="K178" s="13">
        <v>0</v>
      </c>
      <c r="L178" s="7">
        <v>0</v>
      </c>
      <c r="M178" s="7">
        <v>0</v>
      </c>
      <c r="N178" s="7">
        <v>0</v>
      </c>
      <c r="O178" s="7">
        <v>0</v>
      </c>
    </row>
    <row r="179" spans="1:15" ht="32.65" customHeight="1" x14ac:dyDescent="0.2">
      <c r="A179" s="15" t="s">
        <v>593</v>
      </c>
      <c r="B179" s="4" t="str">
        <f t="shared" si="7"/>
        <v>2017</v>
      </c>
      <c r="C179" s="5" t="s">
        <v>499</v>
      </c>
      <c r="D179" s="4" t="s">
        <v>164</v>
      </c>
      <c r="E179" s="6" t="s">
        <v>165</v>
      </c>
      <c r="F179" s="7">
        <v>489.8</v>
      </c>
      <c r="G179" s="7">
        <v>0</v>
      </c>
      <c r="H179" s="7">
        <v>0</v>
      </c>
      <c r="I179" s="7">
        <v>489.8</v>
      </c>
      <c r="J179" s="7">
        <v>0</v>
      </c>
      <c r="K179" s="13">
        <v>1</v>
      </c>
      <c r="L179" s="7">
        <v>0</v>
      </c>
      <c r="M179" s="7">
        <v>489.8</v>
      </c>
      <c r="N179" s="7">
        <v>0</v>
      </c>
      <c r="O179" s="7">
        <v>0</v>
      </c>
    </row>
    <row r="180" spans="1:15" ht="22.15" customHeight="1" x14ac:dyDescent="0.2">
      <c r="A180" s="15" t="s">
        <v>524</v>
      </c>
      <c r="B180" s="4" t="str">
        <f t="shared" si="7"/>
        <v>2017</v>
      </c>
      <c r="C180" s="5" t="s">
        <v>499</v>
      </c>
      <c r="D180" s="4" t="s">
        <v>166</v>
      </c>
      <c r="E180" s="6" t="s">
        <v>167</v>
      </c>
      <c r="F180" s="7">
        <v>1575</v>
      </c>
      <c r="G180" s="7">
        <v>0</v>
      </c>
      <c r="H180" s="7">
        <v>0</v>
      </c>
      <c r="I180" s="7">
        <v>0</v>
      </c>
      <c r="J180" s="7">
        <v>1575</v>
      </c>
      <c r="K180" s="13">
        <v>0</v>
      </c>
      <c r="L180" s="7">
        <v>0</v>
      </c>
      <c r="M180" s="7">
        <v>0</v>
      </c>
      <c r="N180" s="7">
        <v>0</v>
      </c>
      <c r="O180" s="7">
        <v>0</v>
      </c>
    </row>
    <row r="181" spans="1:15" ht="32.65" customHeight="1" x14ac:dyDescent="0.2">
      <c r="A181" s="15" t="s">
        <v>509</v>
      </c>
      <c r="B181" s="4" t="str">
        <f t="shared" si="7"/>
        <v>2017</v>
      </c>
      <c r="C181" s="5" t="s">
        <v>499</v>
      </c>
      <c r="D181" s="4" t="s">
        <v>168</v>
      </c>
      <c r="E181" s="6" t="s">
        <v>169</v>
      </c>
      <c r="F181" s="7">
        <v>1875</v>
      </c>
      <c r="G181" s="7">
        <v>0</v>
      </c>
      <c r="H181" s="7">
        <v>0</v>
      </c>
      <c r="I181" s="7">
        <v>0</v>
      </c>
      <c r="J181" s="7">
        <v>1875</v>
      </c>
      <c r="K181" s="13">
        <v>0</v>
      </c>
      <c r="L181" s="7">
        <v>0</v>
      </c>
      <c r="M181" s="7">
        <v>0</v>
      </c>
      <c r="N181" s="7">
        <v>0</v>
      </c>
      <c r="O181" s="7">
        <v>0</v>
      </c>
    </row>
    <row r="182" spans="1:15" ht="42.2" customHeight="1" x14ac:dyDescent="0.2">
      <c r="A182" s="15" t="s">
        <v>502</v>
      </c>
      <c r="B182" s="4" t="str">
        <f t="shared" si="7"/>
        <v>2017</v>
      </c>
      <c r="C182" s="5" t="s">
        <v>499</v>
      </c>
      <c r="D182" s="4" t="s">
        <v>170</v>
      </c>
      <c r="E182" s="6" t="s">
        <v>171</v>
      </c>
      <c r="F182" s="7">
        <v>1444.6</v>
      </c>
      <c r="G182" s="7">
        <v>0</v>
      </c>
      <c r="H182" s="7">
        <v>0</v>
      </c>
      <c r="I182" s="7">
        <v>1399.6</v>
      </c>
      <c r="J182" s="7">
        <v>45</v>
      </c>
      <c r="K182" s="13">
        <v>0.96884950851446805</v>
      </c>
      <c r="L182" s="7">
        <v>0</v>
      </c>
      <c r="M182" s="7">
        <v>1399.6</v>
      </c>
      <c r="N182" s="7">
        <v>0</v>
      </c>
      <c r="O182" s="7">
        <v>0</v>
      </c>
    </row>
    <row r="183" spans="1:15" ht="31.9" customHeight="1" x14ac:dyDescent="0.2">
      <c r="A183" s="15" t="s">
        <v>502</v>
      </c>
      <c r="B183" s="4" t="str">
        <f t="shared" si="7"/>
        <v>2017</v>
      </c>
      <c r="C183" s="5" t="s">
        <v>499</v>
      </c>
      <c r="D183" s="4" t="s">
        <v>172</v>
      </c>
      <c r="E183" s="6" t="s">
        <v>173</v>
      </c>
      <c r="F183" s="7">
        <v>965.2</v>
      </c>
      <c r="G183" s="7">
        <v>0</v>
      </c>
      <c r="H183" s="7">
        <v>0</v>
      </c>
      <c r="I183" s="7">
        <v>0</v>
      </c>
      <c r="J183" s="7">
        <v>965.2</v>
      </c>
      <c r="K183" s="13">
        <v>0</v>
      </c>
      <c r="L183" s="7">
        <v>0</v>
      </c>
      <c r="M183" s="7">
        <v>0</v>
      </c>
      <c r="N183" s="7">
        <v>0</v>
      </c>
      <c r="O183" s="7">
        <v>0</v>
      </c>
    </row>
    <row r="184" spans="1:15" ht="32.65" customHeight="1" x14ac:dyDescent="0.2">
      <c r="A184" s="15" t="s">
        <v>502</v>
      </c>
      <c r="B184" s="4" t="str">
        <f t="shared" si="7"/>
        <v>2017</v>
      </c>
      <c r="C184" s="5" t="s">
        <v>499</v>
      </c>
      <c r="D184" s="4" t="s">
        <v>174</v>
      </c>
      <c r="E184" s="6" t="s">
        <v>175</v>
      </c>
      <c r="F184" s="7">
        <v>5000</v>
      </c>
      <c r="G184" s="7">
        <v>0</v>
      </c>
      <c r="H184" s="7">
        <v>0</v>
      </c>
      <c r="I184" s="7">
        <v>0</v>
      </c>
      <c r="J184" s="7">
        <v>5000</v>
      </c>
      <c r="K184" s="13">
        <v>0</v>
      </c>
      <c r="L184" s="7">
        <v>0</v>
      </c>
      <c r="M184" s="7">
        <v>0</v>
      </c>
      <c r="N184" s="7">
        <v>0</v>
      </c>
      <c r="O184" s="7">
        <v>0</v>
      </c>
    </row>
    <row r="185" spans="1:15" ht="32.65" customHeight="1" x14ac:dyDescent="0.2">
      <c r="A185" s="15" t="s">
        <v>529</v>
      </c>
      <c r="B185" s="4" t="str">
        <f t="shared" si="7"/>
        <v>2017</v>
      </c>
      <c r="C185" s="5" t="s">
        <v>499</v>
      </c>
      <c r="D185" s="4" t="s">
        <v>176</v>
      </c>
      <c r="E185" s="6" t="s">
        <v>177</v>
      </c>
      <c r="F185" s="7">
        <v>3872.44</v>
      </c>
      <c r="G185" s="7">
        <v>0</v>
      </c>
      <c r="H185" s="7">
        <v>0</v>
      </c>
      <c r="I185" s="7">
        <v>0</v>
      </c>
      <c r="J185" s="7">
        <v>3872.44</v>
      </c>
      <c r="K185" s="13">
        <v>0</v>
      </c>
      <c r="L185" s="7">
        <v>0</v>
      </c>
      <c r="M185" s="7">
        <v>0</v>
      </c>
      <c r="N185" s="7">
        <v>0</v>
      </c>
      <c r="O185" s="7">
        <v>0</v>
      </c>
    </row>
    <row r="186" spans="1:15" ht="31.9" customHeight="1" x14ac:dyDescent="0.2">
      <c r="A186" s="15" t="s">
        <v>529</v>
      </c>
      <c r="B186" s="4" t="str">
        <f t="shared" si="7"/>
        <v>2017</v>
      </c>
      <c r="C186" s="5" t="s">
        <v>499</v>
      </c>
      <c r="D186" s="4" t="s">
        <v>178</v>
      </c>
      <c r="E186" s="6" t="s">
        <v>179</v>
      </c>
      <c r="F186" s="7">
        <v>19.010000000000002</v>
      </c>
      <c r="G186" s="7">
        <v>0</v>
      </c>
      <c r="H186" s="7">
        <v>0</v>
      </c>
      <c r="I186" s="7">
        <v>0</v>
      </c>
      <c r="J186" s="7">
        <v>19.010000000000002</v>
      </c>
      <c r="K186" s="13">
        <v>0</v>
      </c>
      <c r="L186" s="7">
        <v>0</v>
      </c>
      <c r="M186" s="7">
        <v>0</v>
      </c>
      <c r="N186" s="7">
        <v>0</v>
      </c>
      <c r="O186" s="7">
        <v>0</v>
      </c>
    </row>
    <row r="187" spans="1:15" ht="22.15" customHeight="1" x14ac:dyDescent="0.2">
      <c r="A187" s="15" t="s">
        <v>529</v>
      </c>
      <c r="B187" s="4" t="str">
        <f t="shared" si="7"/>
        <v>2017</v>
      </c>
      <c r="C187" s="5" t="s">
        <v>499</v>
      </c>
      <c r="D187" s="4" t="s">
        <v>180</v>
      </c>
      <c r="E187" s="6" t="s">
        <v>181</v>
      </c>
      <c r="F187" s="7">
        <v>3250</v>
      </c>
      <c r="G187" s="7">
        <v>0</v>
      </c>
      <c r="H187" s="7">
        <v>0</v>
      </c>
      <c r="I187" s="7">
        <v>0</v>
      </c>
      <c r="J187" s="7">
        <v>3250</v>
      </c>
      <c r="K187" s="13">
        <v>0</v>
      </c>
      <c r="L187" s="7">
        <v>0</v>
      </c>
      <c r="M187" s="7">
        <v>0</v>
      </c>
      <c r="N187" s="7">
        <v>0</v>
      </c>
      <c r="O187" s="7">
        <v>0</v>
      </c>
    </row>
    <row r="188" spans="1:15" ht="32.65" customHeight="1" x14ac:dyDescent="0.2">
      <c r="A188" s="15" t="s">
        <v>594</v>
      </c>
      <c r="B188" s="4" t="str">
        <f t="shared" si="7"/>
        <v>2017</v>
      </c>
      <c r="C188" s="5" t="s">
        <v>499</v>
      </c>
      <c r="D188" s="4" t="s">
        <v>182</v>
      </c>
      <c r="E188" s="6" t="s">
        <v>183</v>
      </c>
      <c r="F188" s="7">
        <v>670.16</v>
      </c>
      <c r="G188" s="7">
        <v>0</v>
      </c>
      <c r="H188" s="7">
        <v>0</v>
      </c>
      <c r="I188" s="7">
        <v>0</v>
      </c>
      <c r="J188" s="7">
        <v>670.16</v>
      </c>
      <c r="K188" s="13">
        <v>0</v>
      </c>
      <c r="L188" s="7">
        <v>0</v>
      </c>
      <c r="M188" s="7">
        <v>0</v>
      </c>
      <c r="N188" s="7">
        <v>0</v>
      </c>
      <c r="O188" s="7">
        <v>0</v>
      </c>
    </row>
    <row r="189" spans="1:15" ht="32.65" customHeight="1" x14ac:dyDescent="0.2">
      <c r="A189" s="15" t="s">
        <v>595</v>
      </c>
      <c r="B189" s="4" t="str">
        <f>MID(D:D,13,4)</f>
        <v>2017</v>
      </c>
      <c r="C189" s="5" t="s">
        <v>499</v>
      </c>
      <c r="D189" s="4" t="s">
        <v>273</v>
      </c>
      <c r="E189" s="6" t="s">
        <v>63</v>
      </c>
      <c r="F189" s="7">
        <v>1360</v>
      </c>
      <c r="G189" s="7">
        <v>0</v>
      </c>
      <c r="H189" s="7">
        <v>0</v>
      </c>
      <c r="I189" s="7">
        <v>0</v>
      </c>
      <c r="J189" s="7">
        <v>1360</v>
      </c>
      <c r="K189" s="13">
        <v>0</v>
      </c>
      <c r="L189" s="7">
        <v>0</v>
      </c>
      <c r="M189" s="7">
        <v>0</v>
      </c>
      <c r="N189" s="7">
        <v>0</v>
      </c>
      <c r="O189" s="7">
        <v>0</v>
      </c>
    </row>
    <row r="190" spans="1:15" ht="32.65" customHeight="1" x14ac:dyDescent="0.2">
      <c r="A190" s="15" t="s">
        <v>503</v>
      </c>
      <c r="B190" s="4" t="str">
        <f>MID(D:D,9,4)</f>
        <v>2017</v>
      </c>
      <c r="C190" s="5" t="s">
        <v>499</v>
      </c>
      <c r="D190" s="4" t="s">
        <v>280</v>
      </c>
      <c r="E190" s="6" t="s">
        <v>242</v>
      </c>
      <c r="F190" s="7">
        <v>68479.3</v>
      </c>
      <c r="G190" s="7">
        <v>0</v>
      </c>
      <c r="H190" s="7">
        <v>0</v>
      </c>
      <c r="I190" s="7">
        <v>0</v>
      </c>
      <c r="J190" s="7">
        <v>68479.3</v>
      </c>
      <c r="K190" s="13">
        <v>0</v>
      </c>
      <c r="L190" s="7">
        <v>0</v>
      </c>
      <c r="M190" s="7">
        <v>0</v>
      </c>
      <c r="N190" s="7">
        <v>0</v>
      </c>
      <c r="O190" s="7">
        <v>0</v>
      </c>
    </row>
    <row r="191" spans="1:15" ht="31.9" customHeight="1" x14ac:dyDescent="0.2">
      <c r="A191" s="15" t="s">
        <v>521</v>
      </c>
      <c r="B191" s="4" t="str">
        <f>MID(D:D,9,4)</f>
        <v>2017</v>
      </c>
      <c r="C191" s="5" t="s">
        <v>499</v>
      </c>
      <c r="D191" s="4" t="s">
        <v>281</v>
      </c>
      <c r="E191" s="6" t="s">
        <v>279</v>
      </c>
      <c r="F191" s="7">
        <v>30001.56</v>
      </c>
      <c r="G191" s="7">
        <v>0</v>
      </c>
      <c r="H191" s="7">
        <v>0</v>
      </c>
      <c r="I191" s="7">
        <v>0</v>
      </c>
      <c r="J191" s="7">
        <v>30001.56</v>
      </c>
      <c r="K191" s="13">
        <v>0</v>
      </c>
      <c r="L191" s="7">
        <v>0</v>
      </c>
      <c r="M191" s="7">
        <v>0</v>
      </c>
      <c r="N191" s="7">
        <v>0</v>
      </c>
      <c r="O191" s="7">
        <v>0</v>
      </c>
    </row>
    <row r="192" spans="1:15" ht="22.15" customHeight="1" x14ac:dyDescent="0.2">
      <c r="A192" s="15" t="s">
        <v>596</v>
      </c>
      <c r="B192" s="4" t="str">
        <f>MID(D:D,9,4)</f>
        <v>2017</v>
      </c>
      <c r="C192" s="5" t="s">
        <v>499</v>
      </c>
      <c r="D192" s="4" t="s">
        <v>291</v>
      </c>
      <c r="E192" s="6" t="s">
        <v>55</v>
      </c>
      <c r="F192" s="7">
        <v>20250</v>
      </c>
      <c r="G192" s="7">
        <v>0</v>
      </c>
      <c r="H192" s="7">
        <v>0</v>
      </c>
      <c r="I192" s="7">
        <v>0</v>
      </c>
      <c r="J192" s="7">
        <v>20250</v>
      </c>
      <c r="K192" s="13">
        <v>0</v>
      </c>
      <c r="L192" s="7">
        <v>0</v>
      </c>
      <c r="M192" s="7">
        <v>0</v>
      </c>
      <c r="N192" s="7">
        <v>0</v>
      </c>
      <c r="O192" s="7">
        <v>0</v>
      </c>
    </row>
    <row r="193" spans="1:15" ht="31.9" customHeight="1" x14ac:dyDescent="0.2">
      <c r="A193" s="15" t="s">
        <v>597</v>
      </c>
      <c r="B193" s="4" t="str">
        <f>MID(D:D,10,4)</f>
        <v>2017</v>
      </c>
      <c r="C193" s="5" t="s">
        <v>499</v>
      </c>
      <c r="D193" s="4" t="s">
        <v>298</v>
      </c>
      <c r="E193" s="6" t="s">
        <v>238</v>
      </c>
      <c r="F193" s="7">
        <v>14314.9</v>
      </c>
      <c r="G193" s="7">
        <v>0</v>
      </c>
      <c r="H193" s="7">
        <v>0</v>
      </c>
      <c r="I193" s="7">
        <v>1759.7</v>
      </c>
      <c r="J193" s="7">
        <v>12555.2</v>
      </c>
      <c r="K193" s="13">
        <v>0.122927858385319</v>
      </c>
      <c r="L193" s="7">
        <v>0</v>
      </c>
      <c r="M193" s="7">
        <v>1759.7</v>
      </c>
      <c r="N193" s="7">
        <v>0</v>
      </c>
      <c r="O193" s="7">
        <v>0</v>
      </c>
    </row>
    <row r="194" spans="1:15" ht="32.65" customHeight="1" x14ac:dyDescent="0.2">
      <c r="A194" s="15" t="s">
        <v>598</v>
      </c>
      <c r="B194" s="4" t="str">
        <f>MID(D:D,9,4)</f>
        <v>2017</v>
      </c>
      <c r="C194" s="5" t="s">
        <v>499</v>
      </c>
      <c r="D194" s="4" t="s">
        <v>307</v>
      </c>
      <c r="E194" s="6" t="s">
        <v>65</v>
      </c>
      <c r="F194" s="7">
        <v>22.8</v>
      </c>
      <c r="G194" s="7">
        <v>0</v>
      </c>
      <c r="H194" s="7">
        <v>0</v>
      </c>
      <c r="I194" s="7">
        <v>0</v>
      </c>
      <c r="J194" s="7">
        <v>22.8</v>
      </c>
      <c r="K194" s="13">
        <v>0</v>
      </c>
      <c r="L194" s="7">
        <v>0</v>
      </c>
      <c r="M194" s="7">
        <v>0</v>
      </c>
      <c r="N194" s="7">
        <v>0</v>
      </c>
      <c r="O194" s="7">
        <v>0</v>
      </c>
    </row>
    <row r="195" spans="1:15" ht="32.65" customHeight="1" x14ac:dyDescent="0.2">
      <c r="A195" s="15" t="s">
        <v>503</v>
      </c>
      <c r="B195" s="4" t="str">
        <f>MID(D:D,9,4)</f>
        <v>2017</v>
      </c>
      <c r="C195" s="5" t="s">
        <v>499</v>
      </c>
      <c r="D195" s="4" t="s">
        <v>308</v>
      </c>
      <c r="E195" s="6" t="s">
        <v>48</v>
      </c>
      <c r="F195" s="7">
        <v>930</v>
      </c>
      <c r="G195" s="7">
        <v>0</v>
      </c>
      <c r="H195" s="7">
        <v>0</v>
      </c>
      <c r="I195" s="7">
        <v>745.48</v>
      </c>
      <c r="J195" s="7">
        <v>184.52</v>
      </c>
      <c r="K195" s="13">
        <v>0.80159139784946198</v>
      </c>
      <c r="L195" s="7">
        <v>0</v>
      </c>
      <c r="M195" s="7">
        <v>745.48</v>
      </c>
      <c r="N195" s="7">
        <v>0</v>
      </c>
      <c r="O195" s="7">
        <v>0</v>
      </c>
    </row>
    <row r="196" spans="1:15" ht="31.9" customHeight="1" x14ac:dyDescent="0.2">
      <c r="A196" s="15" t="s">
        <v>506</v>
      </c>
      <c r="B196" s="4" t="str">
        <f>MID(D:D,9,4)</f>
        <v>2017</v>
      </c>
      <c r="C196" s="5" t="s">
        <v>499</v>
      </c>
      <c r="D196" s="4" t="s">
        <v>309</v>
      </c>
      <c r="E196" s="6" t="s">
        <v>310</v>
      </c>
      <c r="F196" s="7">
        <v>6000</v>
      </c>
      <c r="G196" s="7">
        <v>0</v>
      </c>
      <c r="H196" s="7">
        <v>0</v>
      </c>
      <c r="I196" s="7">
        <v>0</v>
      </c>
      <c r="J196" s="7">
        <v>6000</v>
      </c>
      <c r="K196" s="13">
        <v>0</v>
      </c>
      <c r="L196" s="7">
        <v>0</v>
      </c>
      <c r="M196" s="7">
        <v>0</v>
      </c>
      <c r="N196" s="7">
        <v>0</v>
      </c>
      <c r="O196" s="7">
        <v>0</v>
      </c>
    </row>
    <row r="197" spans="1:15" ht="22.15" customHeight="1" x14ac:dyDescent="0.2">
      <c r="A197" s="15" t="s">
        <v>597</v>
      </c>
      <c r="B197" s="4" t="str">
        <f>MID(D:D,9,4)</f>
        <v>2017</v>
      </c>
      <c r="C197" s="5" t="s">
        <v>499</v>
      </c>
      <c r="D197" s="4" t="s">
        <v>311</v>
      </c>
      <c r="E197" s="6" t="s">
        <v>82</v>
      </c>
      <c r="F197" s="7">
        <v>359.04</v>
      </c>
      <c r="G197" s="7">
        <v>0</v>
      </c>
      <c r="H197" s="7">
        <v>0</v>
      </c>
      <c r="I197" s="7">
        <v>0</v>
      </c>
      <c r="J197" s="7">
        <v>359.04</v>
      </c>
      <c r="K197" s="13">
        <v>0</v>
      </c>
      <c r="L197" s="7">
        <v>0</v>
      </c>
      <c r="M197" s="7">
        <v>0</v>
      </c>
      <c r="N197" s="7">
        <v>0</v>
      </c>
      <c r="O197" s="7">
        <v>0</v>
      </c>
    </row>
    <row r="198" spans="1:15" ht="32.65" customHeight="1" x14ac:dyDescent="0.2">
      <c r="A198" s="15" t="s">
        <v>507</v>
      </c>
      <c r="B198" s="4" t="str">
        <f>MID(D:D,9,4)</f>
        <v>2017</v>
      </c>
      <c r="C198" s="5" t="s">
        <v>499</v>
      </c>
      <c r="D198" s="4" t="s">
        <v>312</v>
      </c>
      <c r="E198" s="6" t="s">
        <v>76</v>
      </c>
      <c r="F198" s="7">
        <v>3543.23</v>
      </c>
      <c r="G198" s="7">
        <v>0</v>
      </c>
      <c r="H198" s="7">
        <v>0</v>
      </c>
      <c r="I198" s="7">
        <v>0</v>
      </c>
      <c r="J198" s="7">
        <v>3543.23</v>
      </c>
      <c r="K198" s="13">
        <v>0</v>
      </c>
      <c r="L198" s="7">
        <v>0</v>
      </c>
      <c r="M198" s="7">
        <v>0</v>
      </c>
      <c r="N198" s="7">
        <v>0</v>
      </c>
      <c r="O198" s="7">
        <v>0</v>
      </c>
    </row>
    <row r="199" spans="1:15" ht="32.65" customHeight="1" x14ac:dyDescent="0.2">
      <c r="A199" s="15" t="s">
        <v>599</v>
      </c>
      <c r="B199" s="4" t="str">
        <f>MID(D:D,13,4)</f>
        <v>2017</v>
      </c>
      <c r="C199" s="5" t="s">
        <v>499</v>
      </c>
      <c r="D199" s="4" t="s">
        <v>326</v>
      </c>
      <c r="E199" s="6" t="s">
        <v>305</v>
      </c>
      <c r="F199" s="7">
        <v>2691</v>
      </c>
      <c r="G199" s="7">
        <v>0</v>
      </c>
      <c r="H199" s="7">
        <v>0</v>
      </c>
      <c r="I199" s="7">
        <v>0</v>
      </c>
      <c r="J199" s="7">
        <v>2691</v>
      </c>
      <c r="K199" s="13">
        <v>0</v>
      </c>
      <c r="L199" s="7">
        <v>0</v>
      </c>
      <c r="M199" s="7">
        <v>0</v>
      </c>
      <c r="N199" s="7">
        <v>0</v>
      </c>
      <c r="O199" s="7">
        <v>0</v>
      </c>
    </row>
    <row r="200" spans="1:15" ht="31.9" customHeight="1" x14ac:dyDescent="0.2">
      <c r="A200" s="15" t="s">
        <v>600</v>
      </c>
      <c r="B200" s="4" t="str">
        <f>MID(D:D,10,4)</f>
        <v>2017</v>
      </c>
      <c r="C200" s="5" t="s">
        <v>499</v>
      </c>
      <c r="D200" s="4" t="s">
        <v>331</v>
      </c>
      <c r="E200" s="6" t="s">
        <v>53</v>
      </c>
      <c r="F200" s="7">
        <v>3518.7</v>
      </c>
      <c r="G200" s="7">
        <v>0</v>
      </c>
      <c r="H200" s="7">
        <v>0</v>
      </c>
      <c r="I200" s="7">
        <v>0</v>
      </c>
      <c r="J200" s="7">
        <v>3518.7</v>
      </c>
      <c r="K200" s="13">
        <v>0</v>
      </c>
      <c r="L200" s="7">
        <v>0</v>
      </c>
      <c r="M200" s="7">
        <v>0</v>
      </c>
      <c r="N200" s="7">
        <v>0</v>
      </c>
      <c r="O200" s="7">
        <v>0</v>
      </c>
    </row>
    <row r="201" spans="1:15" ht="32.65" customHeight="1" x14ac:dyDescent="0.2">
      <c r="A201" s="15" t="s">
        <v>601</v>
      </c>
      <c r="B201" s="4" t="str">
        <f>MID(D:D,10,4)</f>
        <v>2017</v>
      </c>
      <c r="C201" s="5" t="s">
        <v>499</v>
      </c>
      <c r="D201" s="4" t="s">
        <v>332</v>
      </c>
      <c r="E201" s="6" t="s">
        <v>314</v>
      </c>
      <c r="F201" s="7">
        <v>20041.580000000002</v>
      </c>
      <c r="G201" s="7">
        <v>0</v>
      </c>
      <c r="H201" s="7">
        <v>0</v>
      </c>
      <c r="I201" s="7">
        <v>4600</v>
      </c>
      <c r="J201" s="7">
        <v>15441.58</v>
      </c>
      <c r="K201" s="13">
        <v>0.22952282205295199</v>
      </c>
      <c r="L201" s="7">
        <v>0</v>
      </c>
      <c r="M201" s="7">
        <v>4600</v>
      </c>
      <c r="N201" s="7">
        <v>0</v>
      </c>
      <c r="O201" s="7">
        <v>0</v>
      </c>
    </row>
    <row r="202" spans="1:15" ht="32.65" customHeight="1" x14ac:dyDescent="0.2">
      <c r="A202" s="15" t="s">
        <v>602</v>
      </c>
      <c r="B202" s="4" t="str">
        <f>MID(D:D,9,4)</f>
        <v>2017</v>
      </c>
      <c r="C202" s="5" t="s">
        <v>499</v>
      </c>
      <c r="D202" s="4" t="s">
        <v>342</v>
      </c>
      <c r="E202" s="6" t="s">
        <v>338</v>
      </c>
      <c r="F202" s="7">
        <v>3555.01</v>
      </c>
      <c r="G202" s="7">
        <v>0</v>
      </c>
      <c r="H202" s="7">
        <v>0</v>
      </c>
      <c r="I202" s="7">
        <v>0</v>
      </c>
      <c r="J202" s="7">
        <v>3555.01</v>
      </c>
      <c r="K202" s="13">
        <v>0</v>
      </c>
      <c r="L202" s="7">
        <v>0</v>
      </c>
      <c r="M202" s="7">
        <v>0</v>
      </c>
      <c r="N202" s="7">
        <v>0</v>
      </c>
      <c r="O202" s="7">
        <v>0</v>
      </c>
    </row>
    <row r="203" spans="1:15" ht="32.65" customHeight="1" x14ac:dyDescent="0.2">
      <c r="A203" s="15" t="s">
        <v>603</v>
      </c>
      <c r="B203" s="4" t="str">
        <f>MID(D:D,11,4)</f>
        <v>2017</v>
      </c>
      <c r="C203" s="5" t="s">
        <v>499</v>
      </c>
      <c r="D203" s="4" t="s">
        <v>353</v>
      </c>
      <c r="E203" s="6" t="s">
        <v>55</v>
      </c>
      <c r="F203" s="7">
        <v>16737.5</v>
      </c>
      <c r="G203" s="7">
        <v>0</v>
      </c>
      <c r="H203" s="7">
        <v>0</v>
      </c>
      <c r="I203" s="7">
        <v>0</v>
      </c>
      <c r="J203" s="7">
        <v>16737.5</v>
      </c>
      <c r="K203" s="13">
        <v>0</v>
      </c>
      <c r="L203" s="7">
        <v>0</v>
      </c>
      <c r="M203" s="7">
        <v>0</v>
      </c>
      <c r="N203" s="7">
        <v>0</v>
      </c>
      <c r="O203" s="7">
        <v>0</v>
      </c>
    </row>
    <row r="204" spans="1:15" ht="21.4" customHeight="1" x14ac:dyDescent="0.2">
      <c r="A204" s="15" t="s">
        <v>579</v>
      </c>
      <c r="B204" s="4" t="str">
        <f>MID(D:D,13,4)</f>
        <v>2017</v>
      </c>
      <c r="C204" s="5" t="s">
        <v>499</v>
      </c>
      <c r="D204" s="4" t="s">
        <v>354</v>
      </c>
      <c r="E204" s="6" t="s">
        <v>57</v>
      </c>
      <c r="F204" s="7">
        <v>232.36</v>
      </c>
      <c r="G204" s="7">
        <v>0</v>
      </c>
      <c r="H204" s="7">
        <v>0</v>
      </c>
      <c r="I204" s="7">
        <v>0</v>
      </c>
      <c r="J204" s="7">
        <v>232.36</v>
      </c>
      <c r="K204" s="13">
        <v>0</v>
      </c>
      <c r="L204" s="7">
        <v>0</v>
      </c>
      <c r="M204" s="7">
        <v>0</v>
      </c>
      <c r="N204" s="7">
        <v>0</v>
      </c>
      <c r="O204" s="7">
        <v>0</v>
      </c>
    </row>
    <row r="205" spans="1:15" ht="32.65" customHeight="1" x14ac:dyDescent="0.2">
      <c r="A205" s="15" t="s">
        <v>604</v>
      </c>
      <c r="B205" s="4" t="str">
        <f>MID(D:D,10,4)</f>
        <v>2017</v>
      </c>
      <c r="C205" s="5" t="s">
        <v>499</v>
      </c>
      <c r="D205" s="4" t="s">
        <v>359</v>
      </c>
      <c r="E205" s="6" t="s">
        <v>240</v>
      </c>
      <c r="F205" s="7">
        <v>4441.3999999999996</v>
      </c>
      <c r="G205" s="7">
        <v>0</v>
      </c>
      <c r="H205" s="7">
        <v>0</v>
      </c>
      <c r="I205" s="7">
        <v>1400</v>
      </c>
      <c r="J205" s="7">
        <v>3041.4</v>
      </c>
      <c r="K205" s="13">
        <v>0.31521592290719103</v>
      </c>
      <c r="L205" s="7">
        <v>0</v>
      </c>
      <c r="M205" s="7">
        <v>1400</v>
      </c>
      <c r="N205" s="7">
        <v>0</v>
      </c>
      <c r="O205" s="7">
        <v>0</v>
      </c>
    </row>
    <row r="206" spans="1:15" ht="32.65" customHeight="1" x14ac:dyDescent="0.2">
      <c r="A206" s="15" t="s">
        <v>506</v>
      </c>
      <c r="B206" s="4" t="str">
        <f>MID(D:D,10,4)</f>
        <v>2017</v>
      </c>
      <c r="C206" s="5" t="s">
        <v>499</v>
      </c>
      <c r="D206" s="4" t="s">
        <v>360</v>
      </c>
      <c r="E206" s="6" t="s">
        <v>57</v>
      </c>
      <c r="F206" s="7">
        <v>13042.48</v>
      </c>
      <c r="G206" s="7">
        <v>0</v>
      </c>
      <c r="H206" s="7">
        <v>0</v>
      </c>
      <c r="I206" s="7">
        <v>0</v>
      </c>
      <c r="J206" s="7">
        <v>13042.48</v>
      </c>
      <c r="K206" s="13">
        <v>0</v>
      </c>
      <c r="L206" s="7">
        <v>0</v>
      </c>
      <c r="M206" s="7">
        <v>0</v>
      </c>
      <c r="N206" s="7">
        <v>0</v>
      </c>
      <c r="O206" s="7">
        <v>0</v>
      </c>
    </row>
    <row r="207" spans="1:15" ht="32.65" customHeight="1" x14ac:dyDescent="0.2">
      <c r="A207" s="15" t="s">
        <v>604</v>
      </c>
      <c r="B207" s="4" t="str">
        <f>MID(D:D,10,4)</f>
        <v>2017</v>
      </c>
      <c r="C207" s="5" t="s">
        <v>499</v>
      </c>
      <c r="D207" s="4" t="s">
        <v>362</v>
      </c>
      <c r="E207" s="6" t="s">
        <v>55</v>
      </c>
      <c r="F207" s="7">
        <v>22788</v>
      </c>
      <c r="G207" s="7">
        <v>0</v>
      </c>
      <c r="H207" s="7">
        <v>0</v>
      </c>
      <c r="I207" s="7">
        <v>0</v>
      </c>
      <c r="J207" s="7">
        <v>22788</v>
      </c>
      <c r="K207" s="13">
        <v>0</v>
      </c>
      <c r="L207" s="7">
        <v>0</v>
      </c>
      <c r="M207" s="7">
        <v>0</v>
      </c>
      <c r="N207" s="7">
        <v>0</v>
      </c>
      <c r="O207" s="7">
        <v>0</v>
      </c>
    </row>
    <row r="208" spans="1:15" ht="31.9" customHeight="1" x14ac:dyDescent="0.2">
      <c r="A208" s="15" t="s">
        <v>605</v>
      </c>
      <c r="B208" s="4" t="str">
        <f>MID(D:D,10,4)</f>
        <v>2017</v>
      </c>
      <c r="C208" s="5" t="s">
        <v>499</v>
      </c>
      <c r="D208" s="4" t="s">
        <v>363</v>
      </c>
      <c r="E208" s="6" t="s">
        <v>57</v>
      </c>
      <c r="F208" s="7">
        <v>17980.45</v>
      </c>
      <c r="G208" s="7">
        <v>0</v>
      </c>
      <c r="H208" s="7">
        <v>0</v>
      </c>
      <c r="I208" s="7">
        <v>0</v>
      </c>
      <c r="J208" s="7">
        <v>17980.45</v>
      </c>
      <c r="K208" s="13">
        <v>0</v>
      </c>
      <c r="L208" s="7">
        <v>0</v>
      </c>
      <c r="M208" s="7">
        <v>0</v>
      </c>
      <c r="N208" s="7">
        <v>0</v>
      </c>
      <c r="O208" s="7">
        <v>0</v>
      </c>
    </row>
    <row r="209" spans="1:15" ht="22.15" customHeight="1" x14ac:dyDescent="0.2">
      <c r="A209" s="15" t="s">
        <v>506</v>
      </c>
      <c r="B209" s="4" t="str">
        <f>MID(D:D,9,4)</f>
        <v>2017</v>
      </c>
      <c r="C209" s="5" t="s">
        <v>499</v>
      </c>
      <c r="D209" s="4" t="s">
        <v>380</v>
      </c>
      <c r="E209" s="6" t="s">
        <v>70</v>
      </c>
      <c r="F209" s="7">
        <v>18579.89</v>
      </c>
      <c r="G209" s="7">
        <v>0</v>
      </c>
      <c r="H209" s="7">
        <v>0</v>
      </c>
      <c r="I209" s="7">
        <v>1000</v>
      </c>
      <c r="J209" s="7">
        <v>17579.89</v>
      </c>
      <c r="K209" s="13">
        <v>5.3821631882643002E-2</v>
      </c>
      <c r="L209" s="7">
        <v>0</v>
      </c>
      <c r="M209" s="7">
        <v>1000</v>
      </c>
      <c r="N209" s="7">
        <v>0</v>
      </c>
      <c r="O209" s="7">
        <v>0</v>
      </c>
    </row>
    <row r="210" spans="1:15" ht="42.2" customHeight="1" x14ac:dyDescent="0.2">
      <c r="A210" s="15" t="s">
        <v>600</v>
      </c>
      <c r="B210" s="4" t="str">
        <f>MID(D:D,9,4)</f>
        <v>2017</v>
      </c>
      <c r="C210" s="5" t="s">
        <v>499</v>
      </c>
      <c r="D210" s="4" t="s">
        <v>381</v>
      </c>
      <c r="E210" s="6" t="s">
        <v>341</v>
      </c>
      <c r="F210" s="7">
        <v>2235.06</v>
      </c>
      <c r="G210" s="7">
        <v>0</v>
      </c>
      <c r="H210" s="7">
        <v>0</v>
      </c>
      <c r="I210" s="7">
        <v>0</v>
      </c>
      <c r="J210" s="7">
        <v>2235.06</v>
      </c>
      <c r="K210" s="13">
        <v>0</v>
      </c>
      <c r="L210" s="7">
        <v>0</v>
      </c>
      <c r="M210" s="7">
        <v>0</v>
      </c>
      <c r="N210" s="7">
        <v>0</v>
      </c>
      <c r="O210" s="7">
        <v>0</v>
      </c>
    </row>
    <row r="211" spans="1:15" ht="22.15" customHeight="1" x14ac:dyDescent="0.2">
      <c r="A211" s="15" t="s">
        <v>506</v>
      </c>
      <c r="B211" s="4" t="str">
        <f t="shared" ref="B211:B218" si="8">MID(D:D,13,4)</f>
        <v>2017</v>
      </c>
      <c r="C211" s="5" t="s">
        <v>499</v>
      </c>
      <c r="D211" s="4" t="s">
        <v>386</v>
      </c>
      <c r="E211" s="6" t="s">
        <v>310</v>
      </c>
      <c r="F211" s="7">
        <v>2141</v>
      </c>
      <c r="G211" s="7">
        <v>0</v>
      </c>
      <c r="H211" s="7">
        <v>0</v>
      </c>
      <c r="I211" s="7">
        <v>0</v>
      </c>
      <c r="J211" s="7">
        <v>2141</v>
      </c>
      <c r="K211" s="13">
        <v>0</v>
      </c>
      <c r="L211" s="7">
        <v>0</v>
      </c>
      <c r="M211" s="7">
        <v>0</v>
      </c>
      <c r="N211" s="7">
        <v>0</v>
      </c>
      <c r="O211" s="7">
        <v>0</v>
      </c>
    </row>
    <row r="212" spans="1:15" ht="32.65" customHeight="1" x14ac:dyDescent="0.2">
      <c r="A212" s="15" t="s">
        <v>503</v>
      </c>
      <c r="B212" s="4" t="str">
        <f t="shared" si="8"/>
        <v>2017</v>
      </c>
      <c r="C212" s="5" t="s">
        <v>499</v>
      </c>
      <c r="D212" s="4" t="s">
        <v>387</v>
      </c>
      <c r="E212" s="6" t="s">
        <v>106</v>
      </c>
      <c r="F212" s="7">
        <v>2500</v>
      </c>
      <c r="G212" s="7">
        <v>0</v>
      </c>
      <c r="H212" s="7">
        <v>0</v>
      </c>
      <c r="I212" s="7">
        <v>0</v>
      </c>
      <c r="J212" s="7">
        <v>2500</v>
      </c>
      <c r="K212" s="13">
        <v>0</v>
      </c>
      <c r="L212" s="7">
        <v>0</v>
      </c>
      <c r="M212" s="7">
        <v>0</v>
      </c>
      <c r="N212" s="7">
        <v>0</v>
      </c>
      <c r="O212" s="7">
        <v>0</v>
      </c>
    </row>
    <row r="213" spans="1:15" ht="32.65" customHeight="1" x14ac:dyDescent="0.2">
      <c r="A213" s="15" t="s">
        <v>606</v>
      </c>
      <c r="B213" s="4" t="str">
        <f t="shared" si="8"/>
        <v>2017</v>
      </c>
      <c r="C213" s="5" t="s">
        <v>499</v>
      </c>
      <c r="D213" s="4" t="s">
        <v>388</v>
      </c>
      <c r="E213" s="6" t="s">
        <v>63</v>
      </c>
      <c r="F213" s="7">
        <v>2500</v>
      </c>
      <c r="G213" s="7">
        <v>0</v>
      </c>
      <c r="H213" s="7">
        <v>0</v>
      </c>
      <c r="I213" s="7">
        <v>0</v>
      </c>
      <c r="J213" s="7">
        <v>2500</v>
      </c>
      <c r="K213" s="13">
        <v>0</v>
      </c>
      <c r="L213" s="7">
        <v>0</v>
      </c>
      <c r="M213" s="7">
        <v>0</v>
      </c>
      <c r="N213" s="7">
        <v>0</v>
      </c>
      <c r="O213" s="7">
        <v>0</v>
      </c>
    </row>
    <row r="214" spans="1:15" ht="31.9" customHeight="1" x14ac:dyDescent="0.2">
      <c r="A214" s="15" t="s">
        <v>503</v>
      </c>
      <c r="B214" s="4" t="str">
        <f t="shared" si="8"/>
        <v>2017</v>
      </c>
      <c r="C214" s="5" t="s">
        <v>499</v>
      </c>
      <c r="D214" s="4" t="s">
        <v>389</v>
      </c>
      <c r="E214" s="6" t="s">
        <v>152</v>
      </c>
      <c r="F214" s="7">
        <v>2595</v>
      </c>
      <c r="G214" s="7">
        <v>0</v>
      </c>
      <c r="H214" s="7">
        <v>0</v>
      </c>
      <c r="I214" s="7">
        <v>0</v>
      </c>
      <c r="J214" s="7">
        <v>2595</v>
      </c>
      <c r="K214" s="13">
        <v>0</v>
      </c>
      <c r="L214" s="7">
        <v>0</v>
      </c>
      <c r="M214" s="7">
        <v>0</v>
      </c>
      <c r="N214" s="7">
        <v>0</v>
      </c>
      <c r="O214" s="7">
        <v>0</v>
      </c>
    </row>
    <row r="215" spans="1:15" ht="42.2" customHeight="1" x14ac:dyDescent="0.2">
      <c r="A215" s="15" t="s">
        <v>529</v>
      </c>
      <c r="B215" s="4" t="str">
        <f t="shared" si="8"/>
        <v>2017</v>
      </c>
      <c r="C215" s="5" t="s">
        <v>499</v>
      </c>
      <c r="D215" s="4" t="s">
        <v>405</v>
      </c>
      <c r="E215" s="6" t="s">
        <v>63</v>
      </c>
      <c r="F215" s="7">
        <v>9564</v>
      </c>
      <c r="G215" s="7">
        <v>0</v>
      </c>
      <c r="H215" s="7">
        <v>0</v>
      </c>
      <c r="I215" s="7">
        <v>0</v>
      </c>
      <c r="J215" s="7">
        <v>9564</v>
      </c>
      <c r="K215" s="13">
        <v>0</v>
      </c>
      <c r="L215" s="7">
        <v>0</v>
      </c>
      <c r="M215" s="7">
        <v>0</v>
      </c>
      <c r="N215" s="7">
        <v>0</v>
      </c>
      <c r="O215" s="7">
        <v>0</v>
      </c>
    </row>
    <row r="216" spans="1:15" ht="22.15" customHeight="1" x14ac:dyDescent="0.2">
      <c r="A216" s="15" t="s">
        <v>603</v>
      </c>
      <c r="B216" s="4" t="str">
        <f t="shared" si="8"/>
        <v>2017</v>
      </c>
      <c r="C216" s="5" t="s">
        <v>499</v>
      </c>
      <c r="D216" s="4" t="s">
        <v>406</v>
      </c>
      <c r="E216" s="6" t="s">
        <v>68</v>
      </c>
      <c r="F216" s="7">
        <v>3776.21</v>
      </c>
      <c r="G216" s="7">
        <v>0</v>
      </c>
      <c r="H216" s="7">
        <v>0</v>
      </c>
      <c r="I216" s="7">
        <v>0</v>
      </c>
      <c r="J216" s="7">
        <v>3776.21</v>
      </c>
      <c r="K216" s="13">
        <v>0</v>
      </c>
      <c r="L216" s="7">
        <v>0</v>
      </c>
      <c r="M216" s="7">
        <v>0</v>
      </c>
      <c r="N216" s="7">
        <v>0</v>
      </c>
      <c r="O216" s="7">
        <v>0</v>
      </c>
    </row>
    <row r="217" spans="1:15" ht="22.15" customHeight="1" x14ac:dyDescent="0.2">
      <c r="A217" s="15" t="s">
        <v>607</v>
      </c>
      <c r="B217" s="4" t="str">
        <f t="shared" si="8"/>
        <v>2017</v>
      </c>
      <c r="C217" s="5" t="s">
        <v>499</v>
      </c>
      <c r="D217" s="4" t="s">
        <v>407</v>
      </c>
      <c r="E217" s="6" t="s">
        <v>325</v>
      </c>
      <c r="F217" s="7">
        <v>2551.1</v>
      </c>
      <c r="G217" s="7">
        <v>0</v>
      </c>
      <c r="H217" s="7">
        <v>0</v>
      </c>
      <c r="I217" s="7">
        <v>0</v>
      </c>
      <c r="J217" s="7">
        <v>2551.1</v>
      </c>
      <c r="K217" s="13">
        <v>0</v>
      </c>
      <c r="L217" s="7">
        <v>0</v>
      </c>
      <c r="M217" s="7">
        <v>0</v>
      </c>
      <c r="N217" s="7">
        <v>0</v>
      </c>
      <c r="O217" s="7">
        <v>0</v>
      </c>
    </row>
    <row r="218" spans="1:15" ht="32.65" customHeight="1" x14ac:dyDescent="0.2">
      <c r="A218" s="15" t="s">
        <v>607</v>
      </c>
      <c r="B218" s="4" t="str">
        <f t="shared" si="8"/>
        <v>2017</v>
      </c>
      <c r="C218" s="5" t="s">
        <v>499</v>
      </c>
      <c r="D218" s="4" t="s">
        <v>408</v>
      </c>
      <c r="E218" s="6" t="s">
        <v>305</v>
      </c>
      <c r="F218" s="7">
        <v>25331.19</v>
      </c>
      <c r="G218" s="7">
        <v>0</v>
      </c>
      <c r="H218" s="7">
        <v>0</v>
      </c>
      <c r="I218" s="7">
        <v>727.67</v>
      </c>
      <c r="J218" s="7">
        <v>24603.52</v>
      </c>
      <c r="K218" s="13">
        <v>2.8726246181091399E-2</v>
      </c>
      <c r="L218" s="7">
        <v>0</v>
      </c>
      <c r="M218" s="7">
        <v>727.67</v>
      </c>
      <c r="N218" s="7">
        <v>0</v>
      </c>
      <c r="O218" s="7">
        <v>0</v>
      </c>
    </row>
    <row r="219" spans="1:15" ht="32.65" customHeight="1" x14ac:dyDescent="0.2">
      <c r="A219" s="15" t="s">
        <v>608</v>
      </c>
      <c r="B219" s="4" t="str">
        <f>MID(D:D,9,4)</f>
        <v>2017</v>
      </c>
      <c r="C219" s="5" t="s">
        <v>499</v>
      </c>
      <c r="D219" s="4" t="s">
        <v>409</v>
      </c>
      <c r="E219" s="6" t="s">
        <v>410</v>
      </c>
      <c r="F219" s="7">
        <v>0.81</v>
      </c>
      <c r="G219" s="7">
        <v>0</v>
      </c>
      <c r="H219" s="7">
        <v>0</v>
      </c>
      <c r="I219" s="7">
        <v>0</v>
      </c>
      <c r="J219" s="7">
        <v>0.81</v>
      </c>
      <c r="K219" s="13">
        <v>0</v>
      </c>
      <c r="L219" s="7">
        <v>0</v>
      </c>
      <c r="M219" s="7">
        <v>0</v>
      </c>
      <c r="N219" s="7">
        <v>0</v>
      </c>
      <c r="O219" s="7">
        <v>0</v>
      </c>
    </row>
    <row r="220" spans="1:15" ht="22.15" customHeight="1" x14ac:dyDescent="0.2">
      <c r="A220" s="15" t="s">
        <v>609</v>
      </c>
      <c r="B220" s="4" t="str">
        <f>MID(D:D,13,4)</f>
        <v>2017</v>
      </c>
      <c r="C220" s="5" t="s">
        <v>499</v>
      </c>
      <c r="D220" s="4" t="s">
        <v>411</v>
      </c>
      <c r="E220" s="6" t="s">
        <v>57</v>
      </c>
      <c r="F220" s="7">
        <v>2510.61</v>
      </c>
      <c r="G220" s="7">
        <v>0</v>
      </c>
      <c r="H220" s="7">
        <v>0</v>
      </c>
      <c r="I220" s="7">
        <v>0</v>
      </c>
      <c r="J220" s="7">
        <v>2510.61</v>
      </c>
      <c r="K220" s="13">
        <v>0</v>
      </c>
      <c r="L220" s="7">
        <v>0</v>
      </c>
      <c r="M220" s="7">
        <v>0</v>
      </c>
      <c r="N220" s="7">
        <v>0</v>
      </c>
      <c r="O220" s="7">
        <v>0</v>
      </c>
    </row>
    <row r="221" spans="1:15" ht="22.15" customHeight="1" x14ac:dyDescent="0.2">
      <c r="A221" s="15" t="s">
        <v>543</v>
      </c>
      <c r="B221" s="4" t="str">
        <f>MID(D:D,10,4)</f>
        <v>2017</v>
      </c>
      <c r="C221" s="5" t="s">
        <v>499</v>
      </c>
      <c r="D221" s="4" t="s">
        <v>412</v>
      </c>
      <c r="E221" s="6" t="s">
        <v>55</v>
      </c>
      <c r="F221" s="7">
        <v>25900</v>
      </c>
      <c r="G221" s="7">
        <v>0</v>
      </c>
      <c r="H221" s="7">
        <v>0</v>
      </c>
      <c r="I221" s="7">
        <v>0</v>
      </c>
      <c r="J221" s="7">
        <v>25900</v>
      </c>
      <c r="K221" s="13">
        <v>0</v>
      </c>
      <c r="L221" s="7">
        <v>0</v>
      </c>
      <c r="M221" s="7">
        <v>0</v>
      </c>
      <c r="N221" s="7">
        <v>0</v>
      </c>
      <c r="O221" s="7">
        <v>0</v>
      </c>
    </row>
    <row r="222" spans="1:15" ht="31.9" customHeight="1" x14ac:dyDescent="0.2">
      <c r="A222" s="15" t="s">
        <v>605</v>
      </c>
      <c r="B222" s="4" t="str">
        <f>MID(D:D,10,4)</f>
        <v>2017</v>
      </c>
      <c r="C222" s="5" t="s">
        <v>499</v>
      </c>
      <c r="D222" s="4" t="s">
        <v>413</v>
      </c>
      <c r="E222" s="6" t="s">
        <v>57</v>
      </c>
      <c r="F222" s="7">
        <v>7651.22</v>
      </c>
      <c r="G222" s="7">
        <v>0</v>
      </c>
      <c r="H222" s="7">
        <v>0</v>
      </c>
      <c r="I222" s="7">
        <v>0</v>
      </c>
      <c r="J222" s="7">
        <v>7651.22</v>
      </c>
      <c r="K222" s="13">
        <v>0</v>
      </c>
      <c r="L222" s="7">
        <v>0</v>
      </c>
      <c r="M222" s="7">
        <v>0</v>
      </c>
      <c r="N222" s="7">
        <v>0</v>
      </c>
      <c r="O222" s="7">
        <v>0</v>
      </c>
    </row>
    <row r="223" spans="1:15" ht="32.65" customHeight="1" x14ac:dyDescent="0.2">
      <c r="A223" s="15" t="s">
        <v>605</v>
      </c>
      <c r="B223" s="4" t="str">
        <f>MID(D:D,10,4)</f>
        <v>2017</v>
      </c>
      <c r="C223" s="5" t="s">
        <v>499</v>
      </c>
      <c r="D223" s="4" t="s">
        <v>414</v>
      </c>
      <c r="E223" s="6" t="s">
        <v>314</v>
      </c>
      <c r="F223" s="7">
        <v>19197.87</v>
      </c>
      <c r="G223" s="7">
        <v>0</v>
      </c>
      <c r="H223" s="7">
        <v>0</v>
      </c>
      <c r="I223" s="7">
        <v>6281.92</v>
      </c>
      <c r="J223" s="7">
        <v>12915.95</v>
      </c>
      <c r="K223" s="13">
        <v>0.32721963426150902</v>
      </c>
      <c r="L223" s="7">
        <v>0</v>
      </c>
      <c r="M223" s="7">
        <v>6281.92</v>
      </c>
      <c r="N223" s="7">
        <v>0</v>
      </c>
      <c r="O223" s="7">
        <v>0</v>
      </c>
    </row>
    <row r="224" spans="1:15" ht="31.9" customHeight="1" x14ac:dyDescent="0.2">
      <c r="A224" s="15" t="s">
        <v>610</v>
      </c>
      <c r="B224" s="4" t="str">
        <f>MID(D:D,10,4)</f>
        <v>2017</v>
      </c>
      <c r="C224" s="5" t="s">
        <v>499</v>
      </c>
      <c r="D224" s="4" t="s">
        <v>415</v>
      </c>
      <c r="E224" s="6" t="s">
        <v>334</v>
      </c>
      <c r="F224" s="7">
        <v>17383.53</v>
      </c>
      <c r="G224" s="7">
        <v>0</v>
      </c>
      <c r="H224" s="7">
        <v>0</v>
      </c>
      <c r="I224" s="7">
        <v>0</v>
      </c>
      <c r="J224" s="7">
        <v>17383.53</v>
      </c>
      <c r="K224" s="13">
        <v>0</v>
      </c>
      <c r="L224" s="7">
        <v>0</v>
      </c>
      <c r="M224" s="7">
        <v>0</v>
      </c>
      <c r="N224" s="7">
        <v>0</v>
      </c>
      <c r="O224" s="7">
        <v>0</v>
      </c>
    </row>
    <row r="225" spans="1:15" ht="32.65" customHeight="1" x14ac:dyDescent="0.2">
      <c r="A225" s="15" t="s">
        <v>611</v>
      </c>
      <c r="B225" s="4" t="str">
        <f>MID(D:D,10,4)</f>
        <v>2017</v>
      </c>
      <c r="C225" s="5" t="s">
        <v>499</v>
      </c>
      <c r="D225" s="4" t="s">
        <v>416</v>
      </c>
      <c r="E225" s="6" t="s">
        <v>120</v>
      </c>
      <c r="F225" s="7">
        <v>366.34</v>
      </c>
      <c r="G225" s="7">
        <v>0</v>
      </c>
      <c r="H225" s="7">
        <v>0</v>
      </c>
      <c r="I225" s="7">
        <v>0</v>
      </c>
      <c r="J225" s="7">
        <v>366.34</v>
      </c>
      <c r="K225" s="13">
        <v>0</v>
      </c>
      <c r="L225" s="7">
        <v>0</v>
      </c>
      <c r="M225" s="7">
        <v>0</v>
      </c>
      <c r="N225" s="7">
        <v>0</v>
      </c>
      <c r="O225" s="7">
        <v>0</v>
      </c>
    </row>
    <row r="226" spans="1:15" ht="42.2" customHeight="1" x14ac:dyDescent="0.2">
      <c r="A226" s="15" t="s">
        <v>612</v>
      </c>
      <c r="B226" s="4" t="str">
        <f>MID(D:D,9,4)</f>
        <v>2017</v>
      </c>
      <c r="C226" s="5" t="s">
        <v>499</v>
      </c>
      <c r="D226" s="4" t="s">
        <v>471</v>
      </c>
      <c r="E226" s="6" t="s">
        <v>53</v>
      </c>
      <c r="F226" s="7">
        <v>2000</v>
      </c>
      <c r="G226" s="7">
        <v>0</v>
      </c>
      <c r="H226" s="7">
        <v>0</v>
      </c>
      <c r="I226" s="7">
        <v>0</v>
      </c>
      <c r="J226" s="7">
        <v>2000</v>
      </c>
      <c r="K226" s="13">
        <v>0</v>
      </c>
      <c r="L226" s="7">
        <v>0</v>
      </c>
      <c r="M226" s="7">
        <v>0</v>
      </c>
      <c r="N226" s="7">
        <v>0</v>
      </c>
      <c r="O226" s="7">
        <v>0</v>
      </c>
    </row>
    <row r="227" spans="1:15" ht="32.65" customHeight="1" x14ac:dyDescent="0.2">
      <c r="A227" s="15" t="s">
        <v>506</v>
      </c>
      <c r="B227" s="4" t="str">
        <f>MID(D:D,9,4)</f>
        <v>2017</v>
      </c>
      <c r="C227" s="5" t="s">
        <v>499</v>
      </c>
      <c r="D227" s="4" t="s">
        <v>472</v>
      </c>
      <c r="E227" s="6" t="s">
        <v>217</v>
      </c>
      <c r="F227" s="7">
        <v>4.82</v>
      </c>
      <c r="G227" s="7">
        <v>0</v>
      </c>
      <c r="H227" s="7">
        <v>0</v>
      </c>
      <c r="I227" s="7">
        <v>0</v>
      </c>
      <c r="J227" s="7">
        <v>4.82</v>
      </c>
      <c r="K227" s="13">
        <v>0</v>
      </c>
      <c r="L227" s="7">
        <v>0</v>
      </c>
      <c r="M227" s="7">
        <v>0</v>
      </c>
      <c r="N227" s="7">
        <v>0</v>
      </c>
      <c r="O227" s="7">
        <v>0</v>
      </c>
    </row>
    <row r="228" spans="1:15" ht="22.15" customHeight="1" x14ac:dyDescent="0.2">
      <c r="A228" s="15" t="s">
        <v>613</v>
      </c>
      <c r="B228" s="4" t="str">
        <f>MID(D:D,9,4)</f>
        <v>2017</v>
      </c>
      <c r="C228" s="5" t="s">
        <v>499</v>
      </c>
      <c r="D228" s="4" t="s">
        <v>473</v>
      </c>
      <c r="E228" s="6" t="s">
        <v>333</v>
      </c>
      <c r="F228" s="7">
        <v>10372</v>
      </c>
      <c r="G228" s="7">
        <v>0</v>
      </c>
      <c r="H228" s="7">
        <v>0</v>
      </c>
      <c r="I228" s="7">
        <v>10085.1</v>
      </c>
      <c r="J228" s="7">
        <v>286.89999999999998</v>
      </c>
      <c r="K228" s="13">
        <v>0.97233898958735099</v>
      </c>
      <c r="L228" s="7">
        <v>0</v>
      </c>
      <c r="M228" s="7">
        <v>357.1</v>
      </c>
      <c r="N228" s="7">
        <v>0</v>
      </c>
      <c r="O228" s="7">
        <v>9728</v>
      </c>
    </row>
    <row r="229" spans="1:15" ht="22.15" customHeight="1" x14ac:dyDescent="0.2">
      <c r="A229" s="15" t="s">
        <v>640</v>
      </c>
      <c r="B229" s="4" t="str">
        <f>MID(D:D,9,4)</f>
        <v>2017</v>
      </c>
      <c r="C229" s="5" t="s">
        <v>499</v>
      </c>
      <c r="D229" s="4" t="s">
        <v>474</v>
      </c>
      <c r="E229" s="6" t="s">
        <v>475</v>
      </c>
      <c r="F229" s="7">
        <v>27861.22</v>
      </c>
      <c r="G229" s="7">
        <v>0</v>
      </c>
      <c r="H229" s="7">
        <v>0</v>
      </c>
      <c r="I229" s="7">
        <v>0</v>
      </c>
      <c r="J229" s="7">
        <v>27861.22</v>
      </c>
      <c r="K229" s="13">
        <v>0</v>
      </c>
      <c r="L229" s="7">
        <v>0</v>
      </c>
      <c r="M229" s="7">
        <v>0</v>
      </c>
      <c r="N229" s="7">
        <v>0</v>
      </c>
      <c r="O229" s="7">
        <v>0</v>
      </c>
    </row>
    <row r="230" spans="1:15" ht="42.2" customHeight="1" x14ac:dyDescent="0.2">
      <c r="A230" s="15" t="s">
        <v>614</v>
      </c>
      <c r="B230" s="4" t="str">
        <f t="shared" ref="B230:B237" si="9">MID(D:D,7,4)</f>
        <v>2018</v>
      </c>
      <c r="C230" s="5" t="s">
        <v>500</v>
      </c>
      <c r="D230" s="4" t="s">
        <v>52</v>
      </c>
      <c r="E230" s="6" t="s">
        <v>53</v>
      </c>
      <c r="F230" s="7">
        <v>19258.98</v>
      </c>
      <c r="G230" s="7">
        <v>0</v>
      </c>
      <c r="H230" s="7">
        <v>0</v>
      </c>
      <c r="I230" s="7">
        <v>1272.24</v>
      </c>
      <c r="J230" s="7">
        <v>17986.740000000002</v>
      </c>
      <c r="K230" s="13">
        <v>6.6059573248427497E-2</v>
      </c>
      <c r="L230" s="7">
        <v>0</v>
      </c>
      <c r="M230" s="7">
        <v>1272.24</v>
      </c>
      <c r="N230" s="7">
        <v>0</v>
      </c>
      <c r="O230" s="7">
        <v>0</v>
      </c>
    </row>
    <row r="231" spans="1:15" ht="31.9" customHeight="1" x14ac:dyDescent="0.2">
      <c r="A231" s="15" t="s">
        <v>543</v>
      </c>
      <c r="B231" s="4" t="str">
        <f t="shared" si="9"/>
        <v>2018</v>
      </c>
      <c r="C231" s="5" t="s">
        <v>500</v>
      </c>
      <c r="D231" s="4" t="s">
        <v>54</v>
      </c>
      <c r="E231" s="6" t="s">
        <v>55</v>
      </c>
      <c r="F231" s="7">
        <v>30000</v>
      </c>
      <c r="G231" s="7">
        <v>0</v>
      </c>
      <c r="H231" s="7">
        <v>0</v>
      </c>
      <c r="I231" s="7">
        <v>0</v>
      </c>
      <c r="J231" s="7">
        <v>30000</v>
      </c>
      <c r="K231" s="13">
        <v>0</v>
      </c>
      <c r="L231" s="7">
        <v>0</v>
      </c>
      <c r="M231" s="7">
        <v>0</v>
      </c>
      <c r="N231" s="7">
        <v>0</v>
      </c>
      <c r="O231" s="7">
        <v>0</v>
      </c>
    </row>
    <row r="232" spans="1:15" ht="32.65" customHeight="1" x14ac:dyDescent="0.2">
      <c r="A232" s="15" t="s">
        <v>605</v>
      </c>
      <c r="B232" s="4" t="str">
        <f t="shared" si="9"/>
        <v>2018</v>
      </c>
      <c r="C232" s="5" t="s">
        <v>500</v>
      </c>
      <c r="D232" s="4" t="s">
        <v>56</v>
      </c>
      <c r="E232" s="6" t="s">
        <v>57</v>
      </c>
      <c r="F232" s="7">
        <v>17086.53</v>
      </c>
      <c r="G232" s="7">
        <v>0</v>
      </c>
      <c r="H232" s="7">
        <v>0</v>
      </c>
      <c r="I232" s="7">
        <v>0</v>
      </c>
      <c r="J232" s="7">
        <v>17086.53</v>
      </c>
      <c r="K232" s="13">
        <v>0</v>
      </c>
      <c r="L232" s="7">
        <v>0</v>
      </c>
      <c r="M232" s="7">
        <v>0</v>
      </c>
      <c r="N232" s="7">
        <v>0</v>
      </c>
      <c r="O232" s="7">
        <v>0</v>
      </c>
    </row>
    <row r="233" spans="1:15" ht="32.65" customHeight="1" x14ac:dyDescent="0.2">
      <c r="A233" s="15" t="s">
        <v>615</v>
      </c>
      <c r="B233" s="4" t="str">
        <f t="shared" si="9"/>
        <v>2018</v>
      </c>
      <c r="C233" s="5" t="s">
        <v>500</v>
      </c>
      <c r="D233" s="4" t="s">
        <v>58</v>
      </c>
      <c r="E233" s="6" t="s">
        <v>59</v>
      </c>
      <c r="F233" s="7">
        <v>8273.9</v>
      </c>
      <c r="G233" s="7">
        <v>0</v>
      </c>
      <c r="H233" s="7">
        <v>0</v>
      </c>
      <c r="I233" s="7">
        <v>0</v>
      </c>
      <c r="J233" s="7">
        <v>8273.9</v>
      </c>
      <c r="K233" s="13">
        <v>0</v>
      </c>
      <c r="L233" s="7">
        <v>0</v>
      </c>
      <c r="M233" s="7">
        <v>0</v>
      </c>
      <c r="N233" s="7">
        <v>0</v>
      </c>
      <c r="O233" s="7">
        <v>0</v>
      </c>
    </row>
    <row r="234" spans="1:15" ht="32.65" customHeight="1" x14ac:dyDescent="0.2">
      <c r="A234" s="15" t="s">
        <v>515</v>
      </c>
      <c r="B234" s="4" t="str">
        <f t="shared" si="9"/>
        <v>2018</v>
      </c>
      <c r="C234" s="5" t="s">
        <v>500</v>
      </c>
      <c r="D234" s="4" t="s">
        <v>60</v>
      </c>
      <c r="E234" s="6" t="s">
        <v>61</v>
      </c>
      <c r="F234" s="7">
        <v>640.79999999999995</v>
      </c>
      <c r="G234" s="7">
        <v>0</v>
      </c>
      <c r="H234" s="7">
        <v>0</v>
      </c>
      <c r="I234" s="7">
        <v>618.02</v>
      </c>
      <c r="J234" s="7">
        <v>22.78</v>
      </c>
      <c r="K234" s="13">
        <v>0.96445068664169797</v>
      </c>
      <c r="L234" s="7">
        <v>0</v>
      </c>
      <c r="M234" s="7">
        <v>618.02</v>
      </c>
      <c r="N234" s="7">
        <v>0</v>
      </c>
      <c r="O234" s="7">
        <v>0</v>
      </c>
    </row>
    <row r="235" spans="1:15" ht="51.75" customHeight="1" x14ac:dyDescent="0.2">
      <c r="A235" s="15" t="s">
        <v>529</v>
      </c>
      <c r="B235" s="4" t="str">
        <f t="shared" si="9"/>
        <v>2018</v>
      </c>
      <c r="C235" s="5" t="s">
        <v>500</v>
      </c>
      <c r="D235" s="4" t="s">
        <v>62</v>
      </c>
      <c r="E235" s="6" t="s">
        <v>63</v>
      </c>
      <c r="F235" s="7">
        <v>12899.1</v>
      </c>
      <c r="G235" s="7">
        <v>0</v>
      </c>
      <c r="H235" s="7">
        <v>0</v>
      </c>
      <c r="I235" s="7">
        <v>0</v>
      </c>
      <c r="J235" s="7">
        <v>12899.1</v>
      </c>
      <c r="K235" s="13">
        <v>0</v>
      </c>
      <c r="L235" s="7">
        <v>0</v>
      </c>
      <c r="M235" s="7">
        <v>0</v>
      </c>
      <c r="N235" s="7">
        <v>0</v>
      </c>
      <c r="O235" s="7">
        <v>0</v>
      </c>
    </row>
    <row r="236" spans="1:15" ht="32.65" customHeight="1" x14ac:dyDescent="0.2">
      <c r="A236" s="15" t="s">
        <v>616</v>
      </c>
      <c r="B236" s="4" t="str">
        <f t="shared" si="9"/>
        <v>2018</v>
      </c>
      <c r="C236" s="5" t="s">
        <v>500</v>
      </c>
      <c r="D236" s="4" t="s">
        <v>64</v>
      </c>
      <c r="E236" s="6" t="s">
        <v>65</v>
      </c>
      <c r="F236" s="7">
        <v>1983.1</v>
      </c>
      <c r="G236" s="7">
        <v>0</v>
      </c>
      <c r="H236" s="7">
        <v>0</v>
      </c>
      <c r="I236" s="7">
        <v>0</v>
      </c>
      <c r="J236" s="7">
        <v>1983.1</v>
      </c>
      <c r="K236" s="13">
        <v>0</v>
      </c>
      <c r="L236" s="7">
        <v>0</v>
      </c>
      <c r="M236" s="7">
        <v>0</v>
      </c>
      <c r="N236" s="7">
        <v>0</v>
      </c>
      <c r="O236" s="7">
        <v>0</v>
      </c>
    </row>
    <row r="237" spans="1:15" ht="32.65" customHeight="1" x14ac:dyDescent="0.2">
      <c r="A237" s="15" t="s">
        <v>617</v>
      </c>
      <c r="B237" s="4" t="str">
        <f t="shared" si="9"/>
        <v>2018</v>
      </c>
      <c r="C237" s="5" t="s">
        <v>500</v>
      </c>
      <c r="D237" s="4" t="s">
        <v>66</v>
      </c>
      <c r="E237" s="6" t="s">
        <v>67</v>
      </c>
      <c r="F237" s="7">
        <v>14217</v>
      </c>
      <c r="G237" s="7">
        <v>0</v>
      </c>
      <c r="H237" s="7">
        <v>0</v>
      </c>
      <c r="I237" s="7">
        <v>0</v>
      </c>
      <c r="J237" s="7">
        <v>14217</v>
      </c>
      <c r="K237" s="13">
        <v>0</v>
      </c>
      <c r="L237" s="7">
        <v>0</v>
      </c>
      <c r="M237" s="7">
        <v>0</v>
      </c>
      <c r="N237" s="7">
        <v>0</v>
      </c>
      <c r="O237" s="7">
        <v>0</v>
      </c>
    </row>
    <row r="238" spans="1:15" ht="31.9" customHeight="1" x14ac:dyDescent="0.2">
      <c r="A238" s="15" t="s">
        <v>519</v>
      </c>
      <c r="B238" s="4" t="str">
        <f>MID(D:D,10,4)</f>
        <v>2018</v>
      </c>
      <c r="C238" s="5" t="s">
        <v>500</v>
      </c>
      <c r="D238" s="4" t="s">
        <v>71</v>
      </c>
      <c r="E238" s="6" t="s">
        <v>57</v>
      </c>
      <c r="F238" s="7">
        <v>11075.98</v>
      </c>
      <c r="G238" s="7">
        <v>0</v>
      </c>
      <c r="H238" s="7">
        <v>0</v>
      </c>
      <c r="I238" s="7">
        <v>103</v>
      </c>
      <c r="J238" s="7">
        <v>10972.98</v>
      </c>
      <c r="K238" s="13">
        <v>9.2994028519372603E-3</v>
      </c>
      <c r="L238" s="7">
        <v>0</v>
      </c>
      <c r="M238" s="7">
        <v>103</v>
      </c>
      <c r="N238" s="7">
        <v>0</v>
      </c>
      <c r="O238" s="7">
        <v>0</v>
      </c>
    </row>
    <row r="239" spans="1:15" ht="42.2" customHeight="1" x14ac:dyDescent="0.2">
      <c r="A239" s="15" t="s">
        <v>618</v>
      </c>
      <c r="B239" s="4" t="str">
        <f t="shared" ref="B239:B267" si="10">MID(D:D,7,4)</f>
        <v>2018</v>
      </c>
      <c r="C239" s="5" t="s">
        <v>500</v>
      </c>
      <c r="D239" s="4" t="s">
        <v>100</v>
      </c>
      <c r="E239" s="6" t="s">
        <v>101</v>
      </c>
      <c r="F239" s="7">
        <v>28992.6</v>
      </c>
      <c r="G239" s="7">
        <v>0</v>
      </c>
      <c r="H239" s="7">
        <v>0</v>
      </c>
      <c r="I239" s="7">
        <v>0</v>
      </c>
      <c r="J239" s="7">
        <v>28992.6</v>
      </c>
      <c r="K239" s="13">
        <v>0</v>
      </c>
      <c r="L239" s="7">
        <v>0</v>
      </c>
      <c r="M239" s="7">
        <v>0</v>
      </c>
      <c r="N239" s="7">
        <v>0</v>
      </c>
      <c r="O239" s="7">
        <v>0</v>
      </c>
    </row>
    <row r="240" spans="1:15" ht="32.65" customHeight="1" x14ac:dyDescent="0.2">
      <c r="A240" s="15" t="s">
        <v>513</v>
      </c>
      <c r="B240" s="4" t="str">
        <f t="shared" si="10"/>
        <v>2018</v>
      </c>
      <c r="C240" s="5" t="s">
        <v>500</v>
      </c>
      <c r="D240" s="4" t="s">
        <v>102</v>
      </c>
      <c r="E240" s="6" t="s">
        <v>103</v>
      </c>
      <c r="F240" s="7">
        <v>7.0000000000000007E-2</v>
      </c>
      <c r="G240" s="7">
        <v>0</v>
      </c>
      <c r="H240" s="7">
        <v>0</v>
      </c>
      <c r="I240" s="7">
        <v>0</v>
      </c>
      <c r="J240" s="7">
        <v>7.0000000000000007E-2</v>
      </c>
      <c r="K240" s="13">
        <v>0</v>
      </c>
      <c r="L240" s="7">
        <v>0</v>
      </c>
      <c r="M240" s="7">
        <v>0</v>
      </c>
      <c r="N240" s="7">
        <v>0</v>
      </c>
      <c r="O240" s="7">
        <v>0</v>
      </c>
    </row>
    <row r="241" spans="1:15" ht="32.65" customHeight="1" x14ac:dyDescent="0.2">
      <c r="A241" s="15" t="s">
        <v>525</v>
      </c>
      <c r="B241" s="4" t="str">
        <f t="shared" si="10"/>
        <v>2018</v>
      </c>
      <c r="C241" s="5" t="s">
        <v>500</v>
      </c>
      <c r="D241" s="4" t="s">
        <v>104</v>
      </c>
      <c r="E241" s="6" t="s">
        <v>79</v>
      </c>
      <c r="F241" s="7">
        <v>17137.05</v>
      </c>
      <c r="G241" s="7">
        <v>0</v>
      </c>
      <c r="H241" s="7">
        <v>0</v>
      </c>
      <c r="I241" s="7">
        <v>11046</v>
      </c>
      <c r="J241" s="7">
        <v>6091.05</v>
      </c>
      <c r="K241" s="13">
        <v>0.64456834752772496</v>
      </c>
      <c r="L241" s="7">
        <v>0</v>
      </c>
      <c r="M241" s="7">
        <v>768</v>
      </c>
      <c r="N241" s="7">
        <v>0</v>
      </c>
      <c r="O241" s="7">
        <v>10278</v>
      </c>
    </row>
    <row r="242" spans="1:15" ht="32.65" customHeight="1" x14ac:dyDescent="0.2">
      <c r="A242" s="15" t="s">
        <v>543</v>
      </c>
      <c r="B242" s="4" t="str">
        <f t="shared" si="10"/>
        <v>2018</v>
      </c>
      <c r="C242" s="5" t="s">
        <v>500</v>
      </c>
      <c r="D242" s="4" t="s">
        <v>184</v>
      </c>
      <c r="E242" s="6" t="s">
        <v>185</v>
      </c>
      <c r="F242" s="7">
        <v>6044.8</v>
      </c>
      <c r="G242" s="7">
        <v>0</v>
      </c>
      <c r="H242" s="7">
        <v>0</v>
      </c>
      <c r="I242" s="7">
        <v>0</v>
      </c>
      <c r="J242" s="7">
        <v>6044.8</v>
      </c>
      <c r="K242" s="13">
        <v>0</v>
      </c>
      <c r="L242" s="7">
        <v>0</v>
      </c>
      <c r="M242" s="7">
        <v>0</v>
      </c>
      <c r="N242" s="7">
        <v>0</v>
      </c>
      <c r="O242" s="7">
        <v>0</v>
      </c>
    </row>
    <row r="243" spans="1:15" ht="31.9" customHeight="1" x14ac:dyDescent="0.2">
      <c r="A243" s="15" t="s">
        <v>619</v>
      </c>
      <c r="B243" s="4" t="str">
        <f t="shared" si="10"/>
        <v>2018</v>
      </c>
      <c r="C243" s="5" t="s">
        <v>500</v>
      </c>
      <c r="D243" s="4" t="s">
        <v>186</v>
      </c>
      <c r="E243" s="6" t="s">
        <v>187</v>
      </c>
      <c r="F243" s="7">
        <v>1361.05</v>
      </c>
      <c r="G243" s="7">
        <v>0</v>
      </c>
      <c r="H243" s="7">
        <v>0</v>
      </c>
      <c r="I243" s="7">
        <v>839.24</v>
      </c>
      <c r="J243" s="7">
        <v>521.80999999999995</v>
      </c>
      <c r="K243" s="13">
        <v>0.61661217442415805</v>
      </c>
      <c r="L243" s="7">
        <v>0</v>
      </c>
      <c r="M243" s="7">
        <v>839.24</v>
      </c>
      <c r="N243" s="7">
        <v>0</v>
      </c>
      <c r="O243" s="7">
        <v>0</v>
      </c>
    </row>
    <row r="244" spans="1:15" ht="32.65" customHeight="1" x14ac:dyDescent="0.2">
      <c r="A244" s="15" t="s">
        <v>515</v>
      </c>
      <c r="B244" s="4" t="str">
        <f t="shared" si="10"/>
        <v>2018</v>
      </c>
      <c r="C244" s="5" t="s">
        <v>500</v>
      </c>
      <c r="D244" s="4" t="s">
        <v>188</v>
      </c>
      <c r="E244" s="6" t="s">
        <v>189</v>
      </c>
      <c r="F244" s="7">
        <v>213.1</v>
      </c>
      <c r="G244" s="7">
        <v>0</v>
      </c>
      <c r="H244" s="7">
        <v>0</v>
      </c>
      <c r="I244" s="7">
        <v>0</v>
      </c>
      <c r="J244" s="7">
        <v>213.1</v>
      </c>
      <c r="K244" s="13">
        <v>0</v>
      </c>
      <c r="L244" s="7">
        <v>0</v>
      </c>
      <c r="M244" s="7">
        <v>0</v>
      </c>
      <c r="N244" s="7">
        <v>0</v>
      </c>
      <c r="O244" s="7">
        <v>0</v>
      </c>
    </row>
    <row r="245" spans="1:15" ht="42.2" customHeight="1" x14ac:dyDescent="0.2">
      <c r="A245" s="15" t="s">
        <v>620</v>
      </c>
      <c r="B245" s="4" t="str">
        <f t="shared" si="10"/>
        <v>2018</v>
      </c>
      <c r="C245" s="5" t="s">
        <v>500</v>
      </c>
      <c r="D245" s="4" t="s">
        <v>190</v>
      </c>
      <c r="E245" s="6" t="s">
        <v>191</v>
      </c>
      <c r="F245" s="7">
        <v>2247.9</v>
      </c>
      <c r="G245" s="7">
        <v>0</v>
      </c>
      <c r="H245" s="7">
        <v>0</v>
      </c>
      <c r="I245" s="7">
        <v>0</v>
      </c>
      <c r="J245" s="7">
        <v>2247.9</v>
      </c>
      <c r="K245" s="13">
        <v>0</v>
      </c>
      <c r="L245" s="7">
        <v>0</v>
      </c>
      <c r="M245" s="7">
        <v>0</v>
      </c>
      <c r="N245" s="7">
        <v>0</v>
      </c>
      <c r="O245" s="7">
        <v>0</v>
      </c>
    </row>
    <row r="246" spans="1:15" ht="32.65" customHeight="1" x14ac:dyDescent="0.2">
      <c r="A246" s="15" t="s">
        <v>621</v>
      </c>
      <c r="B246" s="4" t="str">
        <f t="shared" si="10"/>
        <v>2018</v>
      </c>
      <c r="C246" s="5" t="s">
        <v>500</v>
      </c>
      <c r="D246" s="4" t="s">
        <v>192</v>
      </c>
      <c r="E246" s="6" t="s">
        <v>193</v>
      </c>
      <c r="F246" s="7">
        <v>5508.43</v>
      </c>
      <c r="G246" s="7">
        <v>0</v>
      </c>
      <c r="H246" s="7">
        <v>0</v>
      </c>
      <c r="I246" s="7">
        <v>0</v>
      </c>
      <c r="J246" s="7">
        <v>5508.43</v>
      </c>
      <c r="K246" s="13">
        <v>0</v>
      </c>
      <c r="L246" s="7">
        <v>0</v>
      </c>
      <c r="M246" s="7">
        <v>0</v>
      </c>
      <c r="N246" s="7">
        <v>0</v>
      </c>
      <c r="O246" s="7">
        <v>0</v>
      </c>
    </row>
    <row r="247" spans="1:15" ht="31.9" customHeight="1" x14ac:dyDescent="0.2">
      <c r="A247" s="15" t="s">
        <v>622</v>
      </c>
      <c r="B247" s="4" t="str">
        <f t="shared" si="10"/>
        <v>2018</v>
      </c>
      <c r="C247" s="5" t="s">
        <v>500</v>
      </c>
      <c r="D247" s="4" t="s">
        <v>194</v>
      </c>
      <c r="E247" s="6" t="s">
        <v>47</v>
      </c>
      <c r="F247" s="7">
        <v>1949.7</v>
      </c>
      <c r="G247" s="7">
        <v>0</v>
      </c>
      <c r="H247" s="7">
        <v>0</v>
      </c>
      <c r="I247" s="7">
        <v>0</v>
      </c>
      <c r="J247" s="7">
        <v>1949.7</v>
      </c>
      <c r="K247" s="13">
        <v>0</v>
      </c>
      <c r="L247" s="7">
        <v>0</v>
      </c>
      <c r="M247" s="7">
        <v>0</v>
      </c>
      <c r="N247" s="7">
        <v>0</v>
      </c>
      <c r="O247" s="7">
        <v>0</v>
      </c>
    </row>
    <row r="248" spans="1:15" ht="32.65" customHeight="1" x14ac:dyDescent="0.2">
      <c r="A248" s="15" t="s">
        <v>623</v>
      </c>
      <c r="B248" s="4" t="str">
        <f t="shared" si="10"/>
        <v>2018</v>
      </c>
      <c r="C248" s="5" t="s">
        <v>500</v>
      </c>
      <c r="D248" s="4" t="s">
        <v>195</v>
      </c>
      <c r="E248" s="6" t="s">
        <v>196</v>
      </c>
      <c r="F248" s="7">
        <v>10000</v>
      </c>
      <c r="G248" s="7">
        <v>0</v>
      </c>
      <c r="H248" s="7">
        <v>0</v>
      </c>
      <c r="I248" s="7">
        <v>4600</v>
      </c>
      <c r="J248" s="7">
        <v>5400</v>
      </c>
      <c r="K248" s="13">
        <v>0.46</v>
      </c>
      <c r="L248" s="7">
        <v>0</v>
      </c>
      <c r="M248" s="7">
        <v>4600</v>
      </c>
      <c r="N248" s="7">
        <v>0</v>
      </c>
      <c r="O248" s="7">
        <v>0</v>
      </c>
    </row>
    <row r="249" spans="1:15" ht="32.65" customHeight="1" x14ac:dyDescent="0.2">
      <c r="A249" s="15" t="s">
        <v>624</v>
      </c>
      <c r="B249" s="4" t="str">
        <f t="shared" si="10"/>
        <v>2018</v>
      </c>
      <c r="C249" s="5" t="s">
        <v>500</v>
      </c>
      <c r="D249" s="4" t="s">
        <v>197</v>
      </c>
      <c r="E249" s="6" t="s">
        <v>198</v>
      </c>
      <c r="F249" s="7">
        <v>9212</v>
      </c>
      <c r="G249" s="7">
        <v>0</v>
      </c>
      <c r="H249" s="7">
        <v>0</v>
      </c>
      <c r="I249" s="7">
        <v>0</v>
      </c>
      <c r="J249" s="7">
        <v>9212</v>
      </c>
      <c r="K249" s="13">
        <v>0</v>
      </c>
      <c r="L249" s="7">
        <v>0</v>
      </c>
      <c r="M249" s="7">
        <v>0</v>
      </c>
      <c r="N249" s="7">
        <v>0</v>
      </c>
      <c r="O249" s="7">
        <v>0</v>
      </c>
    </row>
    <row r="250" spans="1:15" ht="32.65" customHeight="1" x14ac:dyDescent="0.2">
      <c r="A250" s="15" t="s">
        <v>623</v>
      </c>
      <c r="B250" s="4" t="str">
        <f t="shared" si="10"/>
        <v>2018</v>
      </c>
      <c r="C250" s="5" t="s">
        <v>500</v>
      </c>
      <c r="D250" s="4" t="s">
        <v>199</v>
      </c>
      <c r="E250" s="6" t="s">
        <v>200</v>
      </c>
      <c r="F250" s="7">
        <v>5712</v>
      </c>
      <c r="G250" s="7">
        <v>0</v>
      </c>
      <c r="H250" s="7">
        <v>0</v>
      </c>
      <c r="I250" s="7">
        <v>0</v>
      </c>
      <c r="J250" s="7">
        <v>5712</v>
      </c>
      <c r="K250" s="13">
        <v>0</v>
      </c>
      <c r="L250" s="7">
        <v>0</v>
      </c>
      <c r="M250" s="7">
        <v>0</v>
      </c>
      <c r="N250" s="7">
        <v>0</v>
      </c>
      <c r="O250" s="7">
        <v>0</v>
      </c>
    </row>
    <row r="251" spans="1:15" ht="21.4" customHeight="1" x14ac:dyDescent="0.2">
      <c r="A251" s="15" t="s">
        <v>625</v>
      </c>
      <c r="B251" s="4" t="str">
        <f t="shared" si="10"/>
        <v>2018</v>
      </c>
      <c r="C251" s="5" t="s">
        <v>500</v>
      </c>
      <c r="D251" s="4" t="s">
        <v>201</v>
      </c>
      <c r="E251" s="6" t="s">
        <v>202</v>
      </c>
      <c r="F251" s="7">
        <v>7669</v>
      </c>
      <c r="G251" s="7">
        <v>0</v>
      </c>
      <c r="H251" s="7">
        <v>0</v>
      </c>
      <c r="I251" s="7">
        <v>5631</v>
      </c>
      <c r="J251" s="7">
        <v>2038</v>
      </c>
      <c r="K251" s="13">
        <v>0.73425479201982002</v>
      </c>
      <c r="L251" s="7">
        <v>0</v>
      </c>
      <c r="M251" s="7">
        <v>5631</v>
      </c>
      <c r="N251" s="7">
        <v>0</v>
      </c>
      <c r="O251" s="7">
        <v>0</v>
      </c>
    </row>
    <row r="252" spans="1:15" ht="31.9" customHeight="1" x14ac:dyDescent="0.2">
      <c r="A252" s="15" t="s">
        <v>625</v>
      </c>
      <c r="B252" s="4" t="str">
        <f t="shared" si="10"/>
        <v>2018</v>
      </c>
      <c r="C252" s="5" t="s">
        <v>500</v>
      </c>
      <c r="D252" s="4" t="s">
        <v>203</v>
      </c>
      <c r="E252" s="6" t="s">
        <v>204</v>
      </c>
      <c r="F252" s="7">
        <v>800</v>
      </c>
      <c r="G252" s="7">
        <v>0</v>
      </c>
      <c r="H252" s="7">
        <v>0</v>
      </c>
      <c r="I252" s="7">
        <v>0</v>
      </c>
      <c r="J252" s="7">
        <v>800</v>
      </c>
      <c r="K252" s="13">
        <v>0</v>
      </c>
      <c r="L252" s="7">
        <v>0</v>
      </c>
      <c r="M252" s="7">
        <v>0</v>
      </c>
      <c r="N252" s="7">
        <v>0</v>
      </c>
      <c r="O252" s="7">
        <v>0</v>
      </c>
    </row>
    <row r="253" spans="1:15" ht="32.65" customHeight="1" x14ac:dyDescent="0.2">
      <c r="A253" s="15" t="s">
        <v>626</v>
      </c>
      <c r="B253" s="4" t="str">
        <f t="shared" si="10"/>
        <v>2018</v>
      </c>
      <c r="C253" s="5" t="s">
        <v>500</v>
      </c>
      <c r="D253" s="4" t="s">
        <v>205</v>
      </c>
      <c r="E253" s="6" t="s">
        <v>72</v>
      </c>
      <c r="F253" s="7">
        <v>6.53</v>
      </c>
      <c r="G253" s="7">
        <v>0</v>
      </c>
      <c r="H253" s="7">
        <v>0</v>
      </c>
      <c r="I253" s="7">
        <v>0</v>
      </c>
      <c r="J253" s="7">
        <v>6.53</v>
      </c>
      <c r="K253" s="13">
        <v>0</v>
      </c>
      <c r="L253" s="7">
        <v>0</v>
      </c>
      <c r="M253" s="7">
        <v>0</v>
      </c>
      <c r="N253" s="7">
        <v>0</v>
      </c>
      <c r="O253" s="7">
        <v>0</v>
      </c>
    </row>
    <row r="254" spans="1:15" ht="32.65" customHeight="1" x14ac:dyDescent="0.2">
      <c r="A254" s="15" t="s">
        <v>524</v>
      </c>
      <c r="B254" s="4" t="str">
        <f t="shared" si="10"/>
        <v>2018</v>
      </c>
      <c r="C254" s="5" t="s">
        <v>500</v>
      </c>
      <c r="D254" s="4" t="s">
        <v>206</v>
      </c>
      <c r="E254" s="6" t="s">
        <v>207</v>
      </c>
      <c r="F254" s="7">
        <v>4946.2</v>
      </c>
      <c r="G254" s="7">
        <v>0</v>
      </c>
      <c r="H254" s="7">
        <v>0</v>
      </c>
      <c r="I254" s="7">
        <v>2071</v>
      </c>
      <c r="J254" s="7">
        <v>2875.2</v>
      </c>
      <c r="K254" s="13">
        <v>0.41870526869111602</v>
      </c>
      <c r="L254" s="7">
        <v>0</v>
      </c>
      <c r="M254" s="7">
        <v>2071</v>
      </c>
      <c r="N254" s="7">
        <v>0</v>
      </c>
      <c r="O254" s="7">
        <v>0</v>
      </c>
    </row>
    <row r="255" spans="1:15" ht="31.9" customHeight="1" x14ac:dyDescent="0.2">
      <c r="A255" s="15" t="s">
        <v>627</v>
      </c>
      <c r="B255" s="4" t="str">
        <f t="shared" si="10"/>
        <v>2018</v>
      </c>
      <c r="C255" s="5" t="s">
        <v>500</v>
      </c>
      <c r="D255" s="4" t="s">
        <v>208</v>
      </c>
      <c r="E255" s="6" t="s">
        <v>209</v>
      </c>
      <c r="F255" s="7">
        <v>500</v>
      </c>
      <c r="G255" s="7">
        <v>0</v>
      </c>
      <c r="H255" s="7">
        <v>0</v>
      </c>
      <c r="I255" s="7">
        <v>490</v>
      </c>
      <c r="J255" s="7">
        <v>10</v>
      </c>
      <c r="K255" s="13">
        <v>0.98</v>
      </c>
      <c r="L255" s="7">
        <v>0</v>
      </c>
      <c r="M255" s="7">
        <v>490</v>
      </c>
      <c r="N255" s="7">
        <v>0</v>
      </c>
      <c r="O255" s="7">
        <v>0</v>
      </c>
    </row>
    <row r="256" spans="1:15" ht="22.15" customHeight="1" x14ac:dyDescent="0.2">
      <c r="A256" s="15" t="s">
        <v>627</v>
      </c>
      <c r="B256" s="4" t="str">
        <f t="shared" si="10"/>
        <v>2018</v>
      </c>
      <c r="C256" s="5" t="s">
        <v>500</v>
      </c>
      <c r="D256" s="4" t="s">
        <v>210</v>
      </c>
      <c r="E256" s="6" t="s">
        <v>211</v>
      </c>
      <c r="F256" s="7">
        <v>6210</v>
      </c>
      <c r="G256" s="7">
        <v>0</v>
      </c>
      <c r="H256" s="7">
        <v>0</v>
      </c>
      <c r="I256" s="7">
        <v>0</v>
      </c>
      <c r="J256" s="7">
        <v>6210</v>
      </c>
      <c r="K256" s="13">
        <v>0</v>
      </c>
      <c r="L256" s="7">
        <v>0</v>
      </c>
      <c r="M256" s="7">
        <v>0</v>
      </c>
      <c r="N256" s="7">
        <v>0</v>
      </c>
      <c r="O256" s="7">
        <v>0</v>
      </c>
    </row>
    <row r="257" spans="1:15" ht="32.65" customHeight="1" x14ac:dyDescent="0.2">
      <c r="A257" s="15" t="s">
        <v>529</v>
      </c>
      <c r="B257" s="4" t="str">
        <f t="shared" si="10"/>
        <v>2018</v>
      </c>
      <c r="C257" s="5" t="s">
        <v>500</v>
      </c>
      <c r="D257" s="4" t="s">
        <v>212</v>
      </c>
      <c r="E257" s="6" t="s">
        <v>213</v>
      </c>
      <c r="F257" s="7">
        <v>8200</v>
      </c>
      <c r="G257" s="7">
        <v>0</v>
      </c>
      <c r="H257" s="7">
        <v>0</v>
      </c>
      <c r="I257" s="7">
        <v>0</v>
      </c>
      <c r="J257" s="7">
        <v>8200</v>
      </c>
      <c r="K257" s="13">
        <v>0</v>
      </c>
      <c r="L257" s="7">
        <v>0</v>
      </c>
      <c r="M257" s="7">
        <v>0</v>
      </c>
      <c r="N257" s="7">
        <v>0</v>
      </c>
      <c r="O257" s="7">
        <v>0</v>
      </c>
    </row>
    <row r="258" spans="1:15" ht="42.2" customHeight="1" x14ac:dyDescent="0.2">
      <c r="A258" s="15" t="s">
        <v>529</v>
      </c>
      <c r="B258" s="4" t="str">
        <f t="shared" si="10"/>
        <v>2018</v>
      </c>
      <c r="C258" s="5" t="s">
        <v>500</v>
      </c>
      <c r="D258" s="4" t="s">
        <v>214</v>
      </c>
      <c r="E258" s="6" t="s">
        <v>69</v>
      </c>
      <c r="F258" s="7">
        <v>10000</v>
      </c>
      <c r="G258" s="7">
        <v>0</v>
      </c>
      <c r="H258" s="7">
        <v>0</v>
      </c>
      <c r="I258" s="7">
        <v>0</v>
      </c>
      <c r="J258" s="7">
        <v>10000</v>
      </c>
      <c r="K258" s="13">
        <v>0</v>
      </c>
      <c r="L258" s="7">
        <v>0</v>
      </c>
      <c r="M258" s="7">
        <v>0</v>
      </c>
      <c r="N258" s="7">
        <v>0</v>
      </c>
      <c r="O258" s="7">
        <v>0</v>
      </c>
    </row>
    <row r="259" spans="1:15" ht="22.15" customHeight="1" x14ac:dyDescent="0.2">
      <c r="A259" s="15" t="s">
        <v>628</v>
      </c>
      <c r="B259" s="4" t="str">
        <f t="shared" si="10"/>
        <v>2018</v>
      </c>
      <c r="C259" s="5" t="s">
        <v>500</v>
      </c>
      <c r="D259" s="4" t="s">
        <v>215</v>
      </c>
      <c r="E259" s="6" t="s">
        <v>216</v>
      </c>
      <c r="F259" s="7">
        <v>440.7</v>
      </c>
      <c r="G259" s="7">
        <v>0</v>
      </c>
      <c r="H259" s="7">
        <v>0</v>
      </c>
      <c r="I259" s="7">
        <v>0</v>
      </c>
      <c r="J259" s="7">
        <v>440.7</v>
      </c>
      <c r="K259" s="13">
        <v>0</v>
      </c>
      <c r="L259" s="7">
        <v>0</v>
      </c>
      <c r="M259" s="7">
        <v>0</v>
      </c>
      <c r="N259" s="7">
        <v>0</v>
      </c>
      <c r="O259" s="7">
        <v>0</v>
      </c>
    </row>
    <row r="260" spans="1:15" ht="32.65" customHeight="1" x14ac:dyDescent="0.2">
      <c r="A260" s="15" t="s">
        <v>629</v>
      </c>
      <c r="B260" s="4" t="str">
        <f t="shared" si="10"/>
        <v>2018</v>
      </c>
      <c r="C260" s="5" t="s">
        <v>500</v>
      </c>
      <c r="D260" s="4" t="s">
        <v>228</v>
      </c>
      <c r="E260" s="6" t="s">
        <v>121</v>
      </c>
      <c r="F260" s="7">
        <v>6641</v>
      </c>
      <c r="G260" s="7">
        <v>0</v>
      </c>
      <c r="H260" s="7">
        <v>0</v>
      </c>
      <c r="I260" s="7">
        <v>0</v>
      </c>
      <c r="J260" s="7">
        <v>6641</v>
      </c>
      <c r="K260" s="13">
        <v>0</v>
      </c>
      <c r="L260" s="7">
        <v>0</v>
      </c>
      <c r="M260" s="7">
        <v>0</v>
      </c>
      <c r="N260" s="7">
        <v>0</v>
      </c>
      <c r="O260" s="7">
        <v>0</v>
      </c>
    </row>
    <row r="261" spans="1:15" ht="42.2" customHeight="1" x14ac:dyDescent="0.2">
      <c r="A261" s="15" t="s">
        <v>630</v>
      </c>
      <c r="B261" s="4" t="str">
        <f t="shared" si="10"/>
        <v>2018</v>
      </c>
      <c r="C261" s="5" t="s">
        <v>500</v>
      </c>
      <c r="D261" s="4" t="s">
        <v>229</v>
      </c>
      <c r="E261" s="8" t="s">
        <v>230</v>
      </c>
      <c r="F261" s="7">
        <v>12111.2</v>
      </c>
      <c r="G261" s="7">
        <v>0</v>
      </c>
      <c r="H261" s="7">
        <v>0</v>
      </c>
      <c r="I261" s="7">
        <v>3447.5</v>
      </c>
      <c r="J261" s="7">
        <v>8663.7000000000007</v>
      </c>
      <c r="K261" s="13">
        <v>0.28465387410000698</v>
      </c>
      <c r="L261" s="7">
        <v>0</v>
      </c>
      <c r="M261" s="7">
        <v>3447.5</v>
      </c>
      <c r="N261" s="7">
        <v>0</v>
      </c>
      <c r="O261" s="7">
        <v>0</v>
      </c>
    </row>
    <row r="262" spans="1:15" ht="32.65" customHeight="1" x14ac:dyDescent="0.2">
      <c r="A262" s="15" t="s">
        <v>517</v>
      </c>
      <c r="B262" s="4" t="str">
        <f t="shared" si="10"/>
        <v>2018</v>
      </c>
      <c r="C262" s="5" t="s">
        <v>500</v>
      </c>
      <c r="D262" s="4" t="s">
        <v>231</v>
      </c>
      <c r="E262" s="6" t="s">
        <v>77</v>
      </c>
      <c r="F262" s="7">
        <v>18846</v>
      </c>
      <c r="G262" s="7">
        <v>0</v>
      </c>
      <c r="H262" s="7">
        <v>0</v>
      </c>
      <c r="I262" s="7">
        <v>8100</v>
      </c>
      <c r="J262" s="7">
        <v>10746</v>
      </c>
      <c r="K262" s="13">
        <v>0.42979942693409701</v>
      </c>
      <c r="L262" s="7">
        <v>0</v>
      </c>
      <c r="M262" s="7">
        <v>8100</v>
      </c>
      <c r="N262" s="7">
        <v>0</v>
      </c>
      <c r="O262" s="7">
        <v>0</v>
      </c>
    </row>
    <row r="263" spans="1:15" ht="31.9" customHeight="1" x14ac:dyDescent="0.2">
      <c r="A263" s="15" t="s">
        <v>631</v>
      </c>
      <c r="B263" s="4" t="str">
        <f t="shared" si="10"/>
        <v>2018</v>
      </c>
      <c r="C263" s="5" t="s">
        <v>500</v>
      </c>
      <c r="D263" s="4" t="s">
        <v>232</v>
      </c>
      <c r="E263" s="6" t="s">
        <v>233</v>
      </c>
      <c r="F263" s="7">
        <v>24678</v>
      </c>
      <c r="G263" s="7">
        <v>0</v>
      </c>
      <c r="H263" s="7">
        <v>0</v>
      </c>
      <c r="I263" s="7">
        <v>0</v>
      </c>
      <c r="J263" s="7">
        <v>24678</v>
      </c>
      <c r="K263" s="13">
        <v>0</v>
      </c>
      <c r="L263" s="7">
        <v>0</v>
      </c>
      <c r="M263" s="7">
        <v>0</v>
      </c>
      <c r="N263" s="7">
        <v>0</v>
      </c>
      <c r="O263" s="7">
        <v>0</v>
      </c>
    </row>
    <row r="264" spans="1:15" ht="42.2" customHeight="1" x14ac:dyDescent="0.2">
      <c r="A264" s="15" t="s">
        <v>514</v>
      </c>
      <c r="B264" s="4" t="str">
        <f t="shared" si="10"/>
        <v>2018</v>
      </c>
      <c r="C264" s="5" t="s">
        <v>500</v>
      </c>
      <c r="D264" s="4" t="s">
        <v>234</v>
      </c>
      <c r="E264" s="6" t="s">
        <v>235</v>
      </c>
      <c r="F264" s="7">
        <v>13903.2</v>
      </c>
      <c r="G264" s="7">
        <v>0</v>
      </c>
      <c r="H264" s="7">
        <v>0</v>
      </c>
      <c r="I264" s="7">
        <v>0</v>
      </c>
      <c r="J264" s="7">
        <v>13903.2</v>
      </c>
      <c r="K264" s="13">
        <v>0</v>
      </c>
      <c r="L264" s="7">
        <v>0</v>
      </c>
      <c r="M264" s="7">
        <v>0</v>
      </c>
      <c r="N264" s="7">
        <v>0</v>
      </c>
      <c r="O264" s="7">
        <v>0</v>
      </c>
    </row>
    <row r="265" spans="1:15" ht="22.15" customHeight="1" x14ac:dyDescent="0.2">
      <c r="A265" s="15" t="s">
        <v>632</v>
      </c>
      <c r="B265" s="4" t="str">
        <f t="shared" si="10"/>
        <v>2018</v>
      </c>
      <c r="C265" s="5" t="s">
        <v>500</v>
      </c>
      <c r="D265" s="4" t="s">
        <v>236</v>
      </c>
      <c r="E265" s="6" t="s">
        <v>122</v>
      </c>
      <c r="F265" s="7">
        <v>24000</v>
      </c>
      <c r="G265" s="7">
        <v>0</v>
      </c>
      <c r="H265" s="7">
        <v>0</v>
      </c>
      <c r="I265" s="7">
        <v>0</v>
      </c>
      <c r="J265" s="7">
        <v>24000</v>
      </c>
      <c r="K265" s="13">
        <v>0</v>
      </c>
      <c r="L265" s="7">
        <v>0</v>
      </c>
      <c r="M265" s="7">
        <v>0</v>
      </c>
      <c r="N265" s="7">
        <v>0</v>
      </c>
      <c r="O265" s="7">
        <v>0</v>
      </c>
    </row>
    <row r="266" spans="1:15" ht="32.65" customHeight="1" x14ac:dyDescent="0.2">
      <c r="A266" s="15" t="s">
        <v>627</v>
      </c>
      <c r="B266" s="4" t="str">
        <f t="shared" si="10"/>
        <v>2018</v>
      </c>
      <c r="C266" s="5" t="s">
        <v>500</v>
      </c>
      <c r="D266" s="4" t="s">
        <v>237</v>
      </c>
      <c r="E266" s="6" t="s">
        <v>226</v>
      </c>
      <c r="F266" s="7">
        <v>6173.83</v>
      </c>
      <c r="G266" s="7">
        <v>0</v>
      </c>
      <c r="H266" s="7">
        <v>0</v>
      </c>
      <c r="I266" s="7">
        <v>1280.4000000000001</v>
      </c>
      <c r="J266" s="7">
        <v>4893.43</v>
      </c>
      <c r="K266" s="13">
        <v>0.20739152195638699</v>
      </c>
      <c r="L266" s="7">
        <v>0</v>
      </c>
      <c r="M266" s="7">
        <v>1280.4000000000001</v>
      </c>
      <c r="N266" s="7">
        <v>0</v>
      </c>
      <c r="O266" s="7">
        <v>0</v>
      </c>
    </row>
    <row r="267" spans="1:15" ht="22.15" customHeight="1" x14ac:dyDescent="0.2">
      <c r="A267" s="15" t="s">
        <v>633</v>
      </c>
      <c r="B267" s="4" t="str">
        <f t="shared" si="10"/>
        <v>2018</v>
      </c>
      <c r="C267" s="5" t="s">
        <v>500</v>
      </c>
      <c r="D267" s="4" t="s">
        <v>258</v>
      </c>
      <c r="E267" s="6" t="s">
        <v>259</v>
      </c>
      <c r="F267" s="7">
        <v>15418</v>
      </c>
      <c r="G267" s="7">
        <v>0</v>
      </c>
      <c r="H267" s="7">
        <v>0</v>
      </c>
      <c r="I267" s="7">
        <v>0</v>
      </c>
      <c r="J267" s="7">
        <v>15418</v>
      </c>
      <c r="K267" s="13">
        <v>0</v>
      </c>
      <c r="L267" s="7">
        <v>0</v>
      </c>
      <c r="M267" s="7">
        <v>0</v>
      </c>
      <c r="N267" s="7">
        <v>0</v>
      </c>
      <c r="O267" s="7">
        <v>0</v>
      </c>
    </row>
    <row r="268" spans="1:15" ht="42.2" customHeight="1" x14ac:dyDescent="0.2">
      <c r="A268" s="15" t="s">
        <v>634</v>
      </c>
      <c r="B268" s="4" t="str">
        <f>MID(D:D,9,4)</f>
        <v>2018</v>
      </c>
      <c r="C268" s="5" t="s">
        <v>500</v>
      </c>
      <c r="D268" s="4" t="s">
        <v>282</v>
      </c>
      <c r="E268" s="6" t="s">
        <v>279</v>
      </c>
      <c r="F268" s="7">
        <v>27007.599999999999</v>
      </c>
      <c r="G268" s="7">
        <v>0</v>
      </c>
      <c r="H268" s="7">
        <v>0</v>
      </c>
      <c r="I268" s="7">
        <v>0</v>
      </c>
      <c r="J268" s="7">
        <v>27007.599999999999</v>
      </c>
      <c r="K268" s="13">
        <v>0</v>
      </c>
      <c r="L268" s="7">
        <v>0</v>
      </c>
      <c r="M268" s="7">
        <v>0</v>
      </c>
      <c r="N268" s="7">
        <v>0</v>
      </c>
      <c r="O268" s="7">
        <v>0</v>
      </c>
    </row>
    <row r="269" spans="1:15" ht="31.9" customHeight="1" x14ac:dyDescent="0.2">
      <c r="A269" s="15" t="s">
        <v>627</v>
      </c>
      <c r="B269" s="4" t="str">
        <f t="shared" ref="B269:B284" si="11">MID(D:D,8,4)</f>
        <v>2018</v>
      </c>
      <c r="C269" s="5" t="s">
        <v>500</v>
      </c>
      <c r="D269" s="4" t="s">
        <v>288</v>
      </c>
      <c r="E269" s="6" t="s">
        <v>79</v>
      </c>
      <c r="F269" s="7">
        <v>23776</v>
      </c>
      <c r="G269" s="7">
        <v>0</v>
      </c>
      <c r="H269" s="7">
        <v>0</v>
      </c>
      <c r="I269" s="7">
        <v>16700</v>
      </c>
      <c r="J269" s="7">
        <v>7076</v>
      </c>
      <c r="K269" s="13">
        <v>0.70238896366083403</v>
      </c>
      <c r="L269" s="7">
        <v>0</v>
      </c>
      <c r="M269" s="7">
        <v>0</v>
      </c>
      <c r="N269" s="7">
        <v>0</v>
      </c>
      <c r="O269" s="7">
        <v>16700</v>
      </c>
    </row>
    <row r="270" spans="1:15" ht="42.2" customHeight="1" x14ac:dyDescent="0.2">
      <c r="A270" s="15" t="s">
        <v>519</v>
      </c>
      <c r="B270" s="4" t="str">
        <f t="shared" si="11"/>
        <v>2018</v>
      </c>
      <c r="C270" s="5" t="s">
        <v>500</v>
      </c>
      <c r="D270" s="4" t="s">
        <v>313</v>
      </c>
      <c r="E270" s="6" t="s">
        <v>314</v>
      </c>
      <c r="F270" s="7">
        <v>11881</v>
      </c>
      <c r="G270" s="7">
        <v>0</v>
      </c>
      <c r="H270" s="7">
        <v>0</v>
      </c>
      <c r="I270" s="7">
        <v>0</v>
      </c>
      <c r="J270" s="7">
        <v>11881</v>
      </c>
      <c r="K270" s="13">
        <v>0</v>
      </c>
      <c r="L270" s="7">
        <v>0</v>
      </c>
      <c r="M270" s="7">
        <v>0</v>
      </c>
      <c r="N270" s="7">
        <v>0</v>
      </c>
      <c r="O270" s="7">
        <v>0</v>
      </c>
    </row>
    <row r="271" spans="1:15" ht="32.65" customHeight="1" x14ac:dyDescent="0.2">
      <c r="A271" s="15" t="s">
        <v>635</v>
      </c>
      <c r="B271" s="4" t="str">
        <f t="shared" si="11"/>
        <v>2018</v>
      </c>
      <c r="C271" s="5" t="s">
        <v>500</v>
      </c>
      <c r="D271" s="4" t="s">
        <v>315</v>
      </c>
      <c r="E271" s="6" t="s">
        <v>77</v>
      </c>
      <c r="F271" s="7">
        <v>7600</v>
      </c>
      <c r="G271" s="7">
        <v>0</v>
      </c>
      <c r="H271" s="7">
        <v>0</v>
      </c>
      <c r="I271" s="7">
        <v>0</v>
      </c>
      <c r="J271" s="7">
        <v>7600</v>
      </c>
      <c r="K271" s="13">
        <v>0</v>
      </c>
      <c r="L271" s="7">
        <v>0</v>
      </c>
      <c r="M271" s="7">
        <v>0</v>
      </c>
      <c r="N271" s="7">
        <v>0</v>
      </c>
      <c r="O271" s="7">
        <v>0</v>
      </c>
    </row>
    <row r="272" spans="1:15" ht="32.65" customHeight="1" x14ac:dyDescent="0.2">
      <c r="A272" s="15" t="s">
        <v>636</v>
      </c>
      <c r="B272" s="4" t="str">
        <f t="shared" si="11"/>
        <v>2018</v>
      </c>
      <c r="C272" s="5" t="s">
        <v>500</v>
      </c>
      <c r="D272" s="4" t="s">
        <v>316</v>
      </c>
      <c r="E272" s="6" t="s">
        <v>317</v>
      </c>
      <c r="F272" s="7">
        <v>67.11</v>
      </c>
      <c r="G272" s="7">
        <v>0</v>
      </c>
      <c r="H272" s="7">
        <v>0</v>
      </c>
      <c r="I272" s="7">
        <v>0</v>
      </c>
      <c r="J272" s="7">
        <v>67.11</v>
      </c>
      <c r="K272" s="13">
        <v>0</v>
      </c>
      <c r="L272" s="7">
        <v>0</v>
      </c>
      <c r="M272" s="7">
        <v>0</v>
      </c>
      <c r="N272" s="7">
        <v>0</v>
      </c>
      <c r="O272" s="7">
        <v>0</v>
      </c>
    </row>
    <row r="273" spans="1:15" ht="42.2" customHeight="1" x14ac:dyDescent="0.2">
      <c r="A273" s="15" t="s">
        <v>637</v>
      </c>
      <c r="B273" s="4" t="str">
        <f t="shared" si="11"/>
        <v>2018</v>
      </c>
      <c r="C273" s="5" t="s">
        <v>500</v>
      </c>
      <c r="D273" s="4" t="s">
        <v>318</v>
      </c>
      <c r="E273" s="6" t="s">
        <v>72</v>
      </c>
      <c r="F273" s="7">
        <v>5.25</v>
      </c>
      <c r="G273" s="7">
        <v>0</v>
      </c>
      <c r="H273" s="7">
        <v>0</v>
      </c>
      <c r="I273" s="7">
        <v>0</v>
      </c>
      <c r="J273" s="7">
        <v>5.25</v>
      </c>
      <c r="K273" s="13">
        <v>0</v>
      </c>
      <c r="L273" s="7">
        <v>0</v>
      </c>
      <c r="M273" s="7">
        <v>0</v>
      </c>
      <c r="N273" s="7">
        <v>0</v>
      </c>
      <c r="O273" s="7">
        <v>0</v>
      </c>
    </row>
    <row r="274" spans="1:15" ht="42.2" customHeight="1" x14ac:dyDescent="0.2">
      <c r="A274" s="15" t="s">
        <v>638</v>
      </c>
      <c r="B274" s="4" t="str">
        <f t="shared" si="11"/>
        <v>2018</v>
      </c>
      <c r="C274" s="5" t="s">
        <v>500</v>
      </c>
      <c r="D274" s="4" t="s">
        <v>319</v>
      </c>
      <c r="E274" s="6" t="s">
        <v>204</v>
      </c>
      <c r="F274" s="7">
        <v>500</v>
      </c>
      <c r="G274" s="7">
        <v>0</v>
      </c>
      <c r="H274" s="7">
        <v>0</v>
      </c>
      <c r="I274" s="7">
        <v>0</v>
      </c>
      <c r="J274" s="7">
        <v>500</v>
      </c>
      <c r="K274" s="13">
        <v>0</v>
      </c>
      <c r="L274" s="7">
        <v>0</v>
      </c>
      <c r="M274" s="7">
        <v>0</v>
      </c>
      <c r="N274" s="7">
        <v>0</v>
      </c>
      <c r="O274" s="7">
        <v>0</v>
      </c>
    </row>
    <row r="275" spans="1:15" ht="42.2" customHeight="1" x14ac:dyDescent="0.2">
      <c r="A275" s="15" t="s">
        <v>639</v>
      </c>
      <c r="B275" s="4" t="str">
        <f t="shared" si="11"/>
        <v>2018</v>
      </c>
      <c r="C275" s="5" t="s">
        <v>500</v>
      </c>
      <c r="D275" s="4" t="s">
        <v>320</v>
      </c>
      <c r="E275" s="6" t="s">
        <v>321</v>
      </c>
      <c r="F275" s="7">
        <v>1689.4</v>
      </c>
      <c r="G275" s="7">
        <v>0</v>
      </c>
      <c r="H275" s="7">
        <v>0</v>
      </c>
      <c r="I275" s="7">
        <v>980</v>
      </c>
      <c r="J275" s="7">
        <v>709.4</v>
      </c>
      <c r="K275" s="13">
        <v>0.58008760506688795</v>
      </c>
      <c r="L275" s="7">
        <v>0</v>
      </c>
      <c r="M275" s="7">
        <v>980</v>
      </c>
      <c r="N275" s="7">
        <v>0</v>
      </c>
      <c r="O275" s="7">
        <v>0</v>
      </c>
    </row>
    <row r="276" spans="1:15" ht="42.2" customHeight="1" x14ac:dyDescent="0.2">
      <c r="A276" s="15" t="s">
        <v>641</v>
      </c>
      <c r="B276" s="4" t="str">
        <f t="shared" si="11"/>
        <v>2018</v>
      </c>
      <c r="C276" s="5" t="s">
        <v>500</v>
      </c>
      <c r="D276" s="4" t="s">
        <v>322</v>
      </c>
      <c r="E276" s="6" t="s">
        <v>135</v>
      </c>
      <c r="F276" s="7">
        <v>5130.6400000000003</v>
      </c>
      <c r="G276" s="7">
        <v>0</v>
      </c>
      <c r="H276" s="7">
        <v>0</v>
      </c>
      <c r="I276" s="7">
        <v>0</v>
      </c>
      <c r="J276" s="7">
        <v>5130.6400000000003</v>
      </c>
      <c r="K276" s="13">
        <v>0</v>
      </c>
      <c r="L276" s="7">
        <v>0</v>
      </c>
      <c r="M276" s="7">
        <v>0</v>
      </c>
      <c r="N276" s="7">
        <v>0</v>
      </c>
      <c r="O276" s="7">
        <v>0</v>
      </c>
    </row>
    <row r="277" spans="1:15" ht="32.65" customHeight="1" x14ac:dyDescent="0.2">
      <c r="A277" s="15" t="s">
        <v>642</v>
      </c>
      <c r="B277" s="4" t="str">
        <f t="shared" si="11"/>
        <v>2018</v>
      </c>
      <c r="C277" s="5" t="s">
        <v>500</v>
      </c>
      <c r="D277" s="4" t="s">
        <v>323</v>
      </c>
      <c r="E277" s="6" t="s">
        <v>216</v>
      </c>
      <c r="F277" s="7">
        <v>55</v>
      </c>
      <c r="G277" s="7">
        <v>0</v>
      </c>
      <c r="H277" s="7">
        <v>0</v>
      </c>
      <c r="I277" s="7">
        <v>0</v>
      </c>
      <c r="J277" s="7">
        <v>55</v>
      </c>
      <c r="K277" s="13">
        <v>0</v>
      </c>
      <c r="L277" s="7">
        <v>0</v>
      </c>
      <c r="M277" s="7">
        <v>0</v>
      </c>
      <c r="N277" s="7">
        <v>0</v>
      </c>
      <c r="O277" s="7">
        <v>0</v>
      </c>
    </row>
    <row r="278" spans="1:15" ht="32.65" customHeight="1" x14ac:dyDescent="0.2">
      <c r="A278" s="15" t="s">
        <v>643</v>
      </c>
      <c r="B278" s="4" t="str">
        <f t="shared" si="11"/>
        <v>2018</v>
      </c>
      <c r="C278" s="5" t="s">
        <v>500</v>
      </c>
      <c r="D278" s="4" t="s">
        <v>335</v>
      </c>
      <c r="E278" s="8" t="s">
        <v>230</v>
      </c>
      <c r="F278" s="7">
        <v>1806.6</v>
      </c>
      <c r="G278" s="7">
        <v>0</v>
      </c>
      <c r="H278" s="7">
        <v>0</v>
      </c>
      <c r="I278" s="7">
        <v>975</v>
      </c>
      <c r="J278" s="7">
        <v>831.6</v>
      </c>
      <c r="K278" s="13">
        <v>0.53968781135835298</v>
      </c>
      <c r="L278" s="7">
        <v>0</v>
      </c>
      <c r="M278" s="7">
        <v>975</v>
      </c>
      <c r="N278" s="7">
        <v>0</v>
      </c>
      <c r="O278" s="7">
        <v>0</v>
      </c>
    </row>
    <row r="279" spans="1:15" ht="31.9" customHeight="1" x14ac:dyDescent="0.2">
      <c r="A279" s="15" t="s">
        <v>644</v>
      </c>
      <c r="B279" s="4" t="str">
        <f t="shared" si="11"/>
        <v>2018</v>
      </c>
      <c r="C279" s="5" t="s">
        <v>500</v>
      </c>
      <c r="D279" s="4" t="s">
        <v>336</v>
      </c>
      <c r="E279" s="6" t="s">
        <v>106</v>
      </c>
      <c r="F279" s="7">
        <v>12902.03</v>
      </c>
      <c r="G279" s="7">
        <v>0</v>
      </c>
      <c r="H279" s="7">
        <v>0</v>
      </c>
      <c r="I279" s="7">
        <v>219.8</v>
      </c>
      <c r="J279" s="7">
        <v>12682.23</v>
      </c>
      <c r="K279" s="13">
        <v>1.70360788186045E-2</v>
      </c>
      <c r="L279" s="7">
        <v>0</v>
      </c>
      <c r="M279" s="7">
        <v>219.8</v>
      </c>
      <c r="N279" s="7">
        <v>0</v>
      </c>
      <c r="O279" s="7">
        <v>0</v>
      </c>
    </row>
    <row r="280" spans="1:15" ht="31.9" customHeight="1" x14ac:dyDescent="0.2">
      <c r="A280" s="15" t="s">
        <v>625</v>
      </c>
      <c r="B280" s="4" t="str">
        <f t="shared" si="11"/>
        <v>2018</v>
      </c>
      <c r="C280" s="5" t="s">
        <v>500</v>
      </c>
      <c r="D280" s="4" t="s">
        <v>337</v>
      </c>
      <c r="E280" s="6" t="s">
        <v>338</v>
      </c>
      <c r="F280" s="7">
        <v>7000</v>
      </c>
      <c r="G280" s="7">
        <v>0</v>
      </c>
      <c r="H280" s="7">
        <v>0</v>
      </c>
      <c r="I280" s="7">
        <v>0</v>
      </c>
      <c r="J280" s="7">
        <v>7000</v>
      </c>
      <c r="K280" s="13">
        <v>0</v>
      </c>
      <c r="L280" s="7">
        <v>0</v>
      </c>
      <c r="M280" s="7">
        <v>0</v>
      </c>
      <c r="N280" s="7">
        <v>0</v>
      </c>
      <c r="O280" s="7">
        <v>0</v>
      </c>
    </row>
    <row r="281" spans="1:15" ht="32.65" customHeight="1" x14ac:dyDescent="0.2">
      <c r="A281" s="15" t="s">
        <v>645</v>
      </c>
      <c r="B281" s="4" t="str">
        <f t="shared" si="11"/>
        <v>2018</v>
      </c>
      <c r="C281" s="5" t="s">
        <v>500</v>
      </c>
      <c r="D281" s="4" t="s">
        <v>339</v>
      </c>
      <c r="E281" s="6" t="s">
        <v>340</v>
      </c>
      <c r="F281" s="7">
        <v>11201.43</v>
      </c>
      <c r="G281" s="7">
        <v>0</v>
      </c>
      <c r="H281" s="7">
        <v>0</v>
      </c>
      <c r="I281" s="7">
        <v>930</v>
      </c>
      <c r="J281" s="7">
        <v>10271.43</v>
      </c>
      <c r="K281" s="13">
        <v>8.3025113757797003E-2</v>
      </c>
      <c r="L281" s="7">
        <v>0</v>
      </c>
      <c r="M281" s="7">
        <v>930</v>
      </c>
      <c r="N281" s="7">
        <v>0</v>
      </c>
      <c r="O281" s="7">
        <v>0</v>
      </c>
    </row>
    <row r="282" spans="1:15" ht="42.2" customHeight="1" x14ac:dyDescent="0.2">
      <c r="A282" s="15" t="s">
        <v>515</v>
      </c>
      <c r="B282" s="4" t="str">
        <f t="shared" si="11"/>
        <v>2018</v>
      </c>
      <c r="C282" s="5" t="s">
        <v>500</v>
      </c>
      <c r="D282" s="4" t="s">
        <v>357</v>
      </c>
      <c r="E282" s="6" t="s">
        <v>61</v>
      </c>
      <c r="F282" s="7">
        <v>7548.5</v>
      </c>
      <c r="G282" s="7">
        <v>0</v>
      </c>
      <c r="H282" s="7">
        <v>0</v>
      </c>
      <c r="I282" s="7">
        <v>125</v>
      </c>
      <c r="J282" s="7">
        <v>7423.5</v>
      </c>
      <c r="K282" s="13">
        <v>1.6559581373782901E-2</v>
      </c>
      <c r="L282" s="7">
        <v>0</v>
      </c>
      <c r="M282" s="7">
        <v>125</v>
      </c>
      <c r="N282" s="7">
        <v>0</v>
      </c>
      <c r="O282" s="7">
        <v>0</v>
      </c>
    </row>
    <row r="283" spans="1:15" ht="32.65" customHeight="1" x14ac:dyDescent="0.2">
      <c r="A283" s="15" t="s">
        <v>646</v>
      </c>
      <c r="B283" s="4" t="str">
        <f t="shared" si="11"/>
        <v>2018</v>
      </c>
      <c r="C283" s="5" t="s">
        <v>500</v>
      </c>
      <c r="D283" s="4" t="s">
        <v>371</v>
      </c>
      <c r="E283" s="6" t="s">
        <v>227</v>
      </c>
      <c r="F283" s="7">
        <v>55435.3</v>
      </c>
      <c r="G283" s="7">
        <v>0</v>
      </c>
      <c r="H283" s="7">
        <v>0</v>
      </c>
      <c r="I283" s="7">
        <v>0</v>
      </c>
      <c r="J283" s="7">
        <v>55435.3</v>
      </c>
      <c r="K283" s="13">
        <v>0</v>
      </c>
      <c r="L283" s="7">
        <v>0</v>
      </c>
      <c r="M283" s="7">
        <v>0</v>
      </c>
      <c r="N283" s="7">
        <v>0</v>
      </c>
      <c r="O283" s="7">
        <v>0</v>
      </c>
    </row>
    <row r="284" spans="1:15" ht="22.15" customHeight="1" x14ac:dyDescent="0.2">
      <c r="A284" s="15" t="s">
        <v>646</v>
      </c>
      <c r="B284" s="4" t="str">
        <f t="shared" si="11"/>
        <v>2018</v>
      </c>
      <c r="C284" s="5" t="s">
        <v>500</v>
      </c>
      <c r="D284" s="4" t="s">
        <v>372</v>
      </c>
      <c r="E284" s="6" t="s">
        <v>253</v>
      </c>
      <c r="F284" s="7">
        <v>64986</v>
      </c>
      <c r="G284" s="7">
        <v>0</v>
      </c>
      <c r="H284" s="7">
        <v>0</v>
      </c>
      <c r="I284" s="7">
        <v>22008.94</v>
      </c>
      <c r="J284" s="7">
        <v>42977.06</v>
      </c>
      <c r="K284" s="13">
        <v>0.33867202166620503</v>
      </c>
      <c r="L284" s="7">
        <v>0</v>
      </c>
      <c r="M284" s="7">
        <v>22008.94</v>
      </c>
      <c r="N284" s="7">
        <v>0</v>
      </c>
      <c r="O284" s="7">
        <v>0</v>
      </c>
    </row>
    <row r="285" spans="1:15" ht="22.15" customHeight="1" x14ac:dyDescent="0.2">
      <c r="A285" s="15" t="s">
        <v>625</v>
      </c>
      <c r="B285" s="4" t="str">
        <f t="shared" ref="B285:B299" si="12">MID(D:D,7,4)</f>
        <v>2018</v>
      </c>
      <c r="C285" s="5" t="s">
        <v>500</v>
      </c>
      <c r="D285" s="4" t="s">
        <v>378</v>
      </c>
      <c r="E285" s="6" t="s">
        <v>61</v>
      </c>
      <c r="F285" s="7">
        <v>19976.41</v>
      </c>
      <c r="G285" s="7">
        <v>0</v>
      </c>
      <c r="H285" s="7">
        <v>0</v>
      </c>
      <c r="I285" s="7">
        <v>0</v>
      </c>
      <c r="J285" s="7">
        <v>19976.41</v>
      </c>
      <c r="K285" s="13">
        <v>0</v>
      </c>
      <c r="L285" s="7">
        <v>0</v>
      </c>
      <c r="M285" s="7">
        <v>0</v>
      </c>
      <c r="N285" s="7">
        <v>0</v>
      </c>
      <c r="O285" s="7">
        <v>0</v>
      </c>
    </row>
    <row r="286" spans="1:15" ht="22.15" customHeight="1" x14ac:dyDescent="0.2">
      <c r="A286" s="15" t="s">
        <v>514</v>
      </c>
      <c r="B286" s="4" t="str">
        <f t="shared" si="12"/>
        <v>2018</v>
      </c>
      <c r="C286" s="5" t="s">
        <v>500</v>
      </c>
      <c r="D286" s="4" t="s">
        <v>379</v>
      </c>
      <c r="E286" s="6" t="s">
        <v>292</v>
      </c>
      <c r="F286" s="7">
        <v>12071.1</v>
      </c>
      <c r="G286" s="7">
        <v>0</v>
      </c>
      <c r="H286" s="7">
        <v>0</v>
      </c>
      <c r="I286" s="7">
        <v>0</v>
      </c>
      <c r="J286" s="7">
        <v>12071.1</v>
      </c>
      <c r="K286" s="13">
        <v>0</v>
      </c>
      <c r="L286" s="7">
        <v>0</v>
      </c>
      <c r="M286" s="7">
        <v>0</v>
      </c>
      <c r="N286" s="7">
        <v>0</v>
      </c>
      <c r="O286" s="7">
        <v>0</v>
      </c>
    </row>
    <row r="287" spans="1:15" ht="11.85" customHeight="1" x14ac:dyDescent="0.2">
      <c r="A287" s="15" t="s">
        <v>618</v>
      </c>
      <c r="B287" s="4" t="str">
        <f t="shared" si="12"/>
        <v>2018</v>
      </c>
      <c r="C287" s="5" t="s">
        <v>500</v>
      </c>
      <c r="D287" s="4" t="s">
        <v>382</v>
      </c>
      <c r="E287" s="6" t="s">
        <v>72</v>
      </c>
      <c r="F287" s="7">
        <v>90.91</v>
      </c>
      <c r="G287" s="7">
        <v>0</v>
      </c>
      <c r="H287" s="7">
        <v>0</v>
      </c>
      <c r="I287" s="7">
        <v>0</v>
      </c>
      <c r="J287" s="7">
        <v>90.91</v>
      </c>
      <c r="K287" s="13">
        <v>0</v>
      </c>
      <c r="L287" s="7">
        <v>0</v>
      </c>
      <c r="M287" s="7">
        <v>0</v>
      </c>
      <c r="N287" s="7">
        <v>0</v>
      </c>
      <c r="O287" s="7">
        <v>0</v>
      </c>
    </row>
    <row r="288" spans="1:15" ht="22.15" customHeight="1" x14ac:dyDescent="0.2">
      <c r="A288" s="15" t="s">
        <v>637</v>
      </c>
      <c r="B288" s="4" t="str">
        <f t="shared" si="12"/>
        <v>2018</v>
      </c>
      <c r="C288" s="5" t="s">
        <v>500</v>
      </c>
      <c r="D288" s="4" t="s">
        <v>417</v>
      </c>
      <c r="E288" s="6" t="s">
        <v>418</v>
      </c>
      <c r="F288" s="7">
        <v>29751.9</v>
      </c>
      <c r="G288" s="7">
        <v>0</v>
      </c>
      <c r="H288" s="7">
        <v>0</v>
      </c>
      <c r="I288" s="7">
        <v>3001.34</v>
      </c>
      <c r="J288" s="7">
        <v>26750.560000000001</v>
      </c>
      <c r="K288" s="13">
        <v>0.100878935462945</v>
      </c>
      <c r="L288" s="7">
        <v>0</v>
      </c>
      <c r="M288" s="7">
        <v>3001.34</v>
      </c>
      <c r="N288" s="7">
        <v>0</v>
      </c>
      <c r="O288" s="7">
        <v>0</v>
      </c>
    </row>
    <row r="289" spans="1:15" ht="22.15" customHeight="1" x14ac:dyDescent="0.2">
      <c r="A289" s="15" t="s">
        <v>513</v>
      </c>
      <c r="B289" s="4" t="str">
        <f t="shared" si="12"/>
        <v>2018</v>
      </c>
      <c r="C289" s="5" t="s">
        <v>500</v>
      </c>
      <c r="D289" s="4" t="s">
        <v>419</v>
      </c>
      <c r="E289" s="6" t="s">
        <v>420</v>
      </c>
      <c r="F289" s="7">
        <v>4540.03</v>
      </c>
      <c r="G289" s="7">
        <v>0</v>
      </c>
      <c r="H289" s="7">
        <v>0</v>
      </c>
      <c r="I289" s="7">
        <v>0</v>
      </c>
      <c r="J289" s="7">
        <v>4540.03</v>
      </c>
      <c r="K289" s="13">
        <v>0</v>
      </c>
      <c r="L289" s="7">
        <v>0</v>
      </c>
      <c r="M289" s="7">
        <v>0</v>
      </c>
      <c r="N289" s="7">
        <v>0</v>
      </c>
      <c r="O289" s="7">
        <v>0</v>
      </c>
    </row>
    <row r="290" spans="1:15" ht="22.15" customHeight="1" x14ac:dyDescent="0.2">
      <c r="A290" s="15" t="s">
        <v>543</v>
      </c>
      <c r="B290" s="4" t="str">
        <f t="shared" si="12"/>
        <v>2018</v>
      </c>
      <c r="C290" s="5" t="s">
        <v>500</v>
      </c>
      <c r="D290" s="4" t="s">
        <v>421</v>
      </c>
      <c r="E290" s="6" t="s">
        <v>340</v>
      </c>
      <c r="F290" s="7">
        <v>6322.99</v>
      </c>
      <c r="G290" s="7">
        <v>0</v>
      </c>
      <c r="H290" s="7">
        <v>0</v>
      </c>
      <c r="I290" s="7">
        <v>0</v>
      </c>
      <c r="J290" s="7">
        <v>6322.99</v>
      </c>
      <c r="K290" s="13">
        <v>0</v>
      </c>
      <c r="L290" s="7">
        <v>0</v>
      </c>
      <c r="M290" s="7">
        <v>0</v>
      </c>
      <c r="N290" s="7">
        <v>0</v>
      </c>
      <c r="O290" s="7">
        <v>0</v>
      </c>
    </row>
    <row r="291" spans="1:15" ht="11.85" customHeight="1" x14ac:dyDescent="0.2">
      <c r="A291" s="15" t="s">
        <v>647</v>
      </c>
      <c r="B291" s="4" t="str">
        <f t="shared" si="12"/>
        <v>2018</v>
      </c>
      <c r="C291" s="5" t="s">
        <v>500</v>
      </c>
      <c r="D291" s="4" t="s">
        <v>422</v>
      </c>
      <c r="E291" s="6" t="s">
        <v>423</v>
      </c>
      <c r="F291" s="7">
        <v>10821</v>
      </c>
      <c r="G291" s="7">
        <v>0</v>
      </c>
      <c r="H291" s="7">
        <v>0</v>
      </c>
      <c r="I291" s="7">
        <v>10820</v>
      </c>
      <c r="J291" s="7">
        <v>1</v>
      </c>
      <c r="K291" s="13">
        <v>0.99990758709915895</v>
      </c>
      <c r="L291" s="7">
        <v>0</v>
      </c>
      <c r="M291" s="7">
        <v>10820</v>
      </c>
      <c r="N291" s="7">
        <v>0</v>
      </c>
      <c r="O291" s="7">
        <v>0</v>
      </c>
    </row>
    <row r="292" spans="1:15" ht="22.15" customHeight="1" x14ac:dyDescent="0.2">
      <c r="A292" s="15" t="s">
        <v>648</v>
      </c>
      <c r="B292" s="4" t="str">
        <f t="shared" si="12"/>
        <v>2018</v>
      </c>
      <c r="C292" s="5" t="s">
        <v>500</v>
      </c>
      <c r="D292" s="4" t="s">
        <v>424</v>
      </c>
      <c r="E292" s="6" t="s">
        <v>46</v>
      </c>
      <c r="F292" s="7">
        <v>30000</v>
      </c>
      <c r="G292" s="7">
        <v>0</v>
      </c>
      <c r="H292" s="7">
        <v>0</v>
      </c>
      <c r="I292" s="7">
        <v>9964.85</v>
      </c>
      <c r="J292" s="7">
        <v>20035.150000000001</v>
      </c>
      <c r="K292" s="13">
        <v>0.33216166666666702</v>
      </c>
      <c r="L292" s="7">
        <v>0</v>
      </c>
      <c r="M292" s="7">
        <v>9964.85</v>
      </c>
      <c r="N292" s="7">
        <v>0</v>
      </c>
      <c r="O292" s="7">
        <v>0</v>
      </c>
    </row>
    <row r="293" spans="1:15" ht="42.2" customHeight="1" x14ac:dyDescent="0.2">
      <c r="A293" s="15" t="s">
        <v>649</v>
      </c>
      <c r="B293" s="4" t="str">
        <f t="shared" si="12"/>
        <v>2018</v>
      </c>
      <c r="C293" s="5" t="s">
        <v>500</v>
      </c>
      <c r="D293" s="4" t="s">
        <v>425</v>
      </c>
      <c r="E293" s="6" t="s">
        <v>426</v>
      </c>
      <c r="F293" s="7">
        <v>9336.1</v>
      </c>
      <c r="G293" s="7">
        <v>0</v>
      </c>
      <c r="H293" s="7">
        <v>0</v>
      </c>
      <c r="I293" s="7">
        <v>8232.7999999999993</v>
      </c>
      <c r="J293" s="7">
        <v>1103.3</v>
      </c>
      <c r="K293" s="13">
        <v>0.881824316363364</v>
      </c>
      <c r="L293" s="7">
        <v>0</v>
      </c>
      <c r="M293" s="7">
        <v>8232.7999999999993</v>
      </c>
      <c r="N293" s="7">
        <v>0</v>
      </c>
      <c r="O293" s="7">
        <v>0</v>
      </c>
    </row>
    <row r="294" spans="1:15" ht="22.15" customHeight="1" x14ac:dyDescent="0.2">
      <c r="A294" s="15" t="s">
        <v>517</v>
      </c>
      <c r="B294" s="4" t="str">
        <f t="shared" si="12"/>
        <v>2018</v>
      </c>
      <c r="C294" s="5" t="s">
        <v>500</v>
      </c>
      <c r="D294" s="4" t="s">
        <v>427</v>
      </c>
      <c r="E294" s="6" t="s">
        <v>221</v>
      </c>
      <c r="F294" s="7">
        <v>8312.02</v>
      </c>
      <c r="G294" s="7">
        <v>0</v>
      </c>
      <c r="H294" s="7">
        <v>0</v>
      </c>
      <c r="I294" s="7">
        <v>0</v>
      </c>
      <c r="J294" s="7">
        <v>8312.02</v>
      </c>
      <c r="K294" s="13">
        <v>0</v>
      </c>
      <c r="L294" s="7">
        <v>0</v>
      </c>
      <c r="M294" s="7">
        <v>0</v>
      </c>
      <c r="N294" s="7">
        <v>0</v>
      </c>
      <c r="O294" s="7">
        <v>0</v>
      </c>
    </row>
    <row r="295" spans="1:15" ht="21.4" customHeight="1" x14ac:dyDescent="0.2">
      <c r="A295" s="15" t="s">
        <v>650</v>
      </c>
      <c r="B295" s="4" t="str">
        <f t="shared" si="12"/>
        <v>2018</v>
      </c>
      <c r="C295" s="5" t="s">
        <v>500</v>
      </c>
      <c r="D295" s="4" t="s">
        <v>428</v>
      </c>
      <c r="E295" s="6" t="s">
        <v>225</v>
      </c>
      <c r="F295" s="7">
        <v>14321.04</v>
      </c>
      <c r="G295" s="7">
        <v>0</v>
      </c>
      <c r="H295" s="7">
        <v>0</v>
      </c>
      <c r="I295" s="7">
        <v>8134.44</v>
      </c>
      <c r="J295" s="7">
        <v>6186.6</v>
      </c>
      <c r="K295" s="13">
        <v>0.56800623418411</v>
      </c>
      <c r="L295" s="7">
        <v>0</v>
      </c>
      <c r="M295" s="7">
        <v>8134.44</v>
      </c>
      <c r="N295" s="7">
        <v>0</v>
      </c>
      <c r="O295" s="7">
        <v>0</v>
      </c>
    </row>
    <row r="296" spans="1:15" ht="22.15" customHeight="1" x14ac:dyDescent="0.2">
      <c r="A296" s="15" t="s">
        <v>525</v>
      </c>
      <c r="B296" s="4" t="str">
        <f t="shared" si="12"/>
        <v>2018</v>
      </c>
      <c r="C296" s="5" t="s">
        <v>500</v>
      </c>
      <c r="D296" s="4" t="s">
        <v>429</v>
      </c>
      <c r="E296" s="6" t="s">
        <v>289</v>
      </c>
      <c r="F296" s="7">
        <v>3388.01</v>
      </c>
      <c r="G296" s="7">
        <v>0</v>
      </c>
      <c r="H296" s="7">
        <v>0</v>
      </c>
      <c r="I296" s="7">
        <v>1000</v>
      </c>
      <c r="J296" s="7">
        <v>2388.0100000000002</v>
      </c>
      <c r="K296" s="13">
        <v>0.295158514880417</v>
      </c>
      <c r="L296" s="7">
        <v>0</v>
      </c>
      <c r="M296" s="7">
        <v>1000</v>
      </c>
      <c r="N296" s="7">
        <v>0</v>
      </c>
      <c r="O296" s="7">
        <v>0</v>
      </c>
    </row>
    <row r="297" spans="1:15" ht="22.15" customHeight="1" x14ac:dyDescent="0.2">
      <c r="A297" s="15" t="s">
        <v>529</v>
      </c>
      <c r="B297" s="4" t="str">
        <f t="shared" si="12"/>
        <v>2018</v>
      </c>
      <c r="C297" s="5" t="s">
        <v>500</v>
      </c>
      <c r="D297" s="4" t="s">
        <v>430</v>
      </c>
      <c r="E297" s="6" t="s">
        <v>373</v>
      </c>
      <c r="F297" s="7">
        <v>295.56</v>
      </c>
      <c r="G297" s="7">
        <v>0</v>
      </c>
      <c r="H297" s="7">
        <v>0</v>
      </c>
      <c r="I297" s="7">
        <v>295.56</v>
      </c>
      <c r="J297" s="7">
        <v>0</v>
      </c>
      <c r="K297" s="13">
        <v>1</v>
      </c>
      <c r="L297" s="7">
        <v>0</v>
      </c>
      <c r="M297" s="7">
        <v>295.56</v>
      </c>
      <c r="N297" s="7">
        <v>0</v>
      </c>
      <c r="O297" s="7">
        <v>0</v>
      </c>
    </row>
    <row r="298" spans="1:15" ht="22.15" customHeight="1" x14ac:dyDescent="0.2">
      <c r="A298" s="15" t="s">
        <v>517</v>
      </c>
      <c r="B298" s="4" t="str">
        <f t="shared" si="12"/>
        <v>2018</v>
      </c>
      <c r="C298" s="5" t="s">
        <v>500</v>
      </c>
      <c r="D298" s="4" t="s">
        <v>456</v>
      </c>
      <c r="E298" s="6" t="s">
        <v>227</v>
      </c>
      <c r="F298" s="7">
        <v>74909</v>
      </c>
      <c r="G298" s="7">
        <v>0</v>
      </c>
      <c r="H298" s="7">
        <v>0</v>
      </c>
      <c r="I298" s="7">
        <v>5866</v>
      </c>
      <c r="J298" s="7">
        <v>69043</v>
      </c>
      <c r="K298" s="13">
        <v>7.83083474615867E-2</v>
      </c>
      <c r="L298" s="7">
        <v>0</v>
      </c>
      <c r="M298" s="7">
        <v>5866</v>
      </c>
      <c r="N298" s="7">
        <v>0</v>
      </c>
      <c r="O298" s="7">
        <v>0</v>
      </c>
    </row>
    <row r="299" spans="1:15" ht="22.15" customHeight="1" x14ac:dyDescent="0.2">
      <c r="A299" s="15" t="s">
        <v>651</v>
      </c>
      <c r="B299" s="4" t="str">
        <f t="shared" si="12"/>
        <v>2018</v>
      </c>
      <c r="C299" s="5" t="s">
        <v>500</v>
      </c>
      <c r="D299" s="4" t="s">
        <v>463</v>
      </c>
      <c r="E299" s="6" t="s">
        <v>253</v>
      </c>
      <c r="F299" s="7">
        <v>37682.089999999997</v>
      </c>
      <c r="G299" s="7">
        <v>0</v>
      </c>
      <c r="H299" s="7">
        <v>0</v>
      </c>
      <c r="I299" s="7">
        <v>10878</v>
      </c>
      <c r="J299" s="7">
        <v>26804.09</v>
      </c>
      <c r="K299" s="13">
        <v>0.28867825537277803</v>
      </c>
      <c r="L299" s="7">
        <v>0</v>
      </c>
      <c r="M299" s="7">
        <v>10878</v>
      </c>
      <c r="N299" s="7">
        <v>0</v>
      </c>
      <c r="O299" s="7">
        <v>0</v>
      </c>
    </row>
  </sheetData>
  <autoFilter ref="A3:O299">
    <sortState ref="A4:O686">
      <sortCondition ref="C3"/>
    </sortState>
  </autoFilter>
  <mergeCells count="3">
    <mergeCell ref="A1:O1"/>
    <mergeCell ref="A2:F2"/>
    <mergeCell ref="G2:O2"/>
  </mergeCells>
  <phoneticPr fontId="5" type="noConversion"/>
  <pageMargins left="0.39370078740157499" right="0.39370078740157499" top="0.39370078740157499" bottom="0.39370078740157499"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Page 1 (2)</vt:lpstr>
      <vt:lpstr>'Page 1 (2)'!Print_Area</vt:lpstr>
    </vt:vector>
  </TitlesOfParts>
  <Company>Stimulsoft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Stimulsoft Reports 2011.2.1022 from 23 July 2011</dc:creator>
  <cp:lastModifiedBy>user</cp:lastModifiedBy>
  <dcterms:created xsi:type="dcterms:W3CDTF">2023-11-21T15:33:00Z</dcterms:created>
  <dcterms:modified xsi:type="dcterms:W3CDTF">2023-12-04T04:04:21Z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FE21AE07DFD7476C94142A35B800C9EA_13</vt:lpwstr>
  </property>
  <property fmtid="{D5CDD505-2E9C-101B-9397-08002B2CF9AE}" pid="3" name="KSOProductBuildVer">
    <vt:lpwstr>2052-12.1.0.15374</vt:lpwstr>
  </property>
</Properties>
</file>